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LV\Power\"/>
    </mc:Choice>
  </mc:AlternateContent>
  <bookViews>
    <workbookView xWindow="120" yWindow="30" windowWidth="24915" windowHeight="113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46" i="1" l="1"/>
  <c r="F46" i="1"/>
  <c r="P16" i="1"/>
  <c r="P14" i="1"/>
  <c r="P12" i="1"/>
  <c r="F16" i="1"/>
  <c r="P10" i="1"/>
  <c r="P9" i="1"/>
  <c r="F10" i="1" l="1"/>
  <c r="F9" i="1"/>
  <c r="F12" i="1" l="1"/>
  <c r="F14" i="1" s="1"/>
  <c r="F23" i="1" s="1"/>
  <c r="L27" i="1" l="1"/>
  <c r="E33" i="1"/>
  <c r="F33" i="1" s="1"/>
  <c r="H33" i="1" s="1"/>
  <c r="E34" i="1"/>
  <c r="F34" i="1" s="1"/>
  <c r="H34" i="1" s="1"/>
  <c r="E31" i="1"/>
  <c r="F31" i="1" s="1"/>
  <c r="H31" i="1" s="1"/>
  <c r="E30" i="1"/>
  <c r="F30" i="1" s="1"/>
  <c r="H30" i="1" s="1"/>
  <c r="E32" i="1"/>
  <c r="F32" i="1" s="1"/>
  <c r="H32" i="1" s="1"/>
</calcChain>
</file>

<file path=xl/sharedStrings.xml><?xml version="1.0" encoding="utf-8"?>
<sst xmlns="http://schemas.openxmlformats.org/spreadsheetml/2006/main" count="53" uniqueCount="35">
  <si>
    <t xml:space="preserve">Digi </t>
  </si>
  <si>
    <t>Analogue</t>
  </si>
  <si>
    <t>Power</t>
  </si>
  <si>
    <t>[W]</t>
  </si>
  <si>
    <t>[A]</t>
  </si>
  <si>
    <t>[V]</t>
  </si>
  <si>
    <t>Voltage</t>
  </si>
  <si>
    <t>Current</t>
  </si>
  <si>
    <t>Power for one chamber</t>
  </si>
  <si>
    <t>Power of 1 FEB (&amp; dist board)</t>
  </si>
  <si>
    <t># Eta divisions</t>
  </si>
  <si>
    <t>Upscope for RE4/1 for 20 deg chambers</t>
  </si>
  <si>
    <t xml:space="preserve">Power = </t>
  </si>
  <si>
    <t>1 Eta division with 64 strips and 2 FEBs ( assume that Dist board power is included)</t>
  </si>
  <si>
    <t>[watts]</t>
  </si>
  <si>
    <t>Power 1 endcap</t>
  </si>
  <si>
    <t>Ian Crotty</t>
  </si>
  <si>
    <t>Present RPC power on YE3</t>
  </si>
  <si>
    <t>36 x 4 = 144 chambers</t>
  </si>
  <si>
    <t>Total (x1) YE3 RPC Chamber Power</t>
  </si>
  <si>
    <t>[Watts]</t>
  </si>
  <si>
    <t>% increase</t>
  </si>
  <si>
    <t>Anton Numbers 19 May 2016</t>
  </si>
  <si>
    <t>Power to FEB using standard CMS RE with 3 FEBs</t>
  </si>
  <si>
    <t>For 10 FEBS</t>
  </si>
  <si>
    <t>Power for one 10FEB chamber</t>
  </si>
  <si>
    <t>PETIROC</t>
  </si>
  <si>
    <t>20 deg 320 strips. Read from both ends 640 Channels.</t>
  </si>
  <si>
    <t>Channel</t>
  </si>
  <si>
    <t>ASIC TDC</t>
  </si>
  <si>
    <t>Channels</t>
  </si>
  <si>
    <t>20deg Ch</t>
  </si>
  <si>
    <t>FPGA TDC</t>
  </si>
  <si>
    <t>(64 Channels)</t>
  </si>
  <si>
    <t>18 Chambers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</si>
</sst>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2" fontId="0" fillId="0" borderId="0" xfId="0" applyNumberFormat="1"/>
    <xf numFmtId="0" fontId="1" fillId="0" borderId="0" xfId="0" applyFont="1"/>
    <xf numFmtId="0" fontId="0" fillId="0" borderId="0" xfId="0" applyFont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5" fontId="0" fillId="0" borderId="0" xfId="0" applyNumberFormat="1"/>
    <xf numFmtId="0" fontId="0" fillId="0" borderId="2" xfId="0" applyBorder="1"/>
    <xf numFmtId="0" fontId="0" fillId="0" borderId="1" xfId="0" applyBorder="1" applyAlignment="1">
      <alignment wrapText="1"/>
    </xf>
    <xf numFmtId="1" fontId="0" fillId="0" borderId="0" xfId="0" applyNumberFormat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11" fontId="0" fillId="0" borderId="0" xfId="0" applyNumberFormat="1"/>
    <xf numFmtId="1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47"/>
  <sheetViews>
    <sheetView tabSelected="1" topLeftCell="A25" workbookViewId="0">
      <selection activeCell="C47" sqref="C47"/>
    </sheetView>
  </sheetViews>
  <sheetFormatPr defaultRowHeight="15" x14ac:dyDescent="0.25"/>
  <cols>
    <col min="1" max="2" width="9.140625" style="15"/>
    <col min="3" max="3" width="10.140625" customWidth="1"/>
    <col min="8" max="8" width="9.140625" customWidth="1"/>
    <col min="9" max="9" width="10.140625" bestFit="1" customWidth="1"/>
    <col min="14" max="41" width="9.140625" style="15"/>
    <col min="42" max="16384" width="9.140625" style="16"/>
  </cols>
  <sheetData>
    <row r="2" spans="3:16" ht="21" x14ac:dyDescent="0.35">
      <c r="D2" s="2" t="s">
        <v>23</v>
      </c>
      <c r="N2" s="2" t="s">
        <v>22</v>
      </c>
    </row>
    <row r="3" spans="3:16" ht="19.5" customHeight="1" x14ac:dyDescent="0.35">
      <c r="H3" t="s">
        <v>16</v>
      </c>
      <c r="I3" s="10">
        <v>42499</v>
      </c>
      <c r="N3" s="23" t="s">
        <v>24</v>
      </c>
      <c r="O3" s="24"/>
    </row>
    <row r="5" spans="3:16" x14ac:dyDescent="0.25">
      <c r="O5"/>
      <c r="P5"/>
    </row>
    <row r="6" spans="3:16" x14ac:dyDescent="0.25">
      <c r="D6" s="4" t="s">
        <v>6</v>
      </c>
      <c r="E6" s="4" t="s">
        <v>7</v>
      </c>
      <c r="F6" s="4" t="s">
        <v>2</v>
      </c>
      <c r="N6" s="4" t="s">
        <v>6</v>
      </c>
      <c r="O6" s="4" t="s">
        <v>7</v>
      </c>
      <c r="P6" s="4" t="s">
        <v>2</v>
      </c>
    </row>
    <row r="7" spans="3:16" x14ac:dyDescent="0.25">
      <c r="D7" s="4" t="s">
        <v>5</v>
      </c>
      <c r="E7" s="4" t="s">
        <v>4</v>
      </c>
      <c r="F7" s="4" t="s">
        <v>3</v>
      </c>
      <c r="N7" s="4" t="s">
        <v>5</v>
      </c>
      <c r="O7" s="4" t="s">
        <v>4</v>
      </c>
      <c r="P7" s="4" t="s">
        <v>3</v>
      </c>
    </row>
    <row r="8" spans="3:16" x14ac:dyDescent="0.25">
      <c r="N8"/>
      <c r="O8"/>
      <c r="P8"/>
    </row>
    <row r="9" spans="3:16" x14ac:dyDescent="0.25">
      <c r="C9" s="4" t="s">
        <v>0</v>
      </c>
      <c r="D9" s="5">
        <v>7.5</v>
      </c>
      <c r="E9" s="5">
        <v>1.43</v>
      </c>
      <c r="F9" s="5">
        <f>D9*E9</f>
        <v>10.725</v>
      </c>
      <c r="M9" s="4" t="s">
        <v>0</v>
      </c>
      <c r="N9" s="5">
        <v>7.5</v>
      </c>
      <c r="O9" s="5">
        <v>2.64</v>
      </c>
      <c r="P9" s="5">
        <f>N9*O9</f>
        <v>19.8</v>
      </c>
    </row>
    <row r="10" spans="3:16" x14ac:dyDescent="0.25">
      <c r="C10" s="4" t="s">
        <v>1</v>
      </c>
      <c r="D10" s="5">
        <v>7</v>
      </c>
      <c r="E10" s="5">
        <v>0.73</v>
      </c>
      <c r="F10" s="5">
        <f>D10*E10</f>
        <v>5.1099999999999994</v>
      </c>
      <c r="M10" s="4" t="s">
        <v>1</v>
      </c>
      <c r="N10" s="5">
        <v>7</v>
      </c>
      <c r="O10" s="5">
        <v>1.1599999999999999</v>
      </c>
      <c r="P10" s="5">
        <f>N10*O10</f>
        <v>8.1199999999999992</v>
      </c>
    </row>
    <row r="11" spans="3:16" x14ac:dyDescent="0.25">
      <c r="N11"/>
      <c r="O11"/>
      <c r="P11"/>
    </row>
    <row r="12" spans="3:16" x14ac:dyDescent="0.25">
      <c r="C12" s="4" t="s">
        <v>2</v>
      </c>
      <c r="F12" s="5">
        <f>F9+F10</f>
        <v>15.834999999999999</v>
      </c>
      <c r="M12" s="4" t="s">
        <v>2</v>
      </c>
      <c r="N12"/>
      <c r="O12"/>
      <c r="P12" s="5">
        <f>P9+P10</f>
        <v>27.92</v>
      </c>
    </row>
    <row r="13" spans="3:16" x14ac:dyDescent="0.25">
      <c r="N13"/>
      <c r="O13"/>
      <c r="P13"/>
    </row>
    <row r="14" spans="3:16" ht="15" customHeight="1" x14ac:dyDescent="0.25">
      <c r="C14" s="22" t="s">
        <v>8</v>
      </c>
      <c r="D14" s="22"/>
      <c r="E14" s="22"/>
      <c r="F14" s="5">
        <f>F12/2</f>
        <v>7.9174999999999995</v>
      </c>
      <c r="M14" s="22" t="s">
        <v>25</v>
      </c>
      <c r="N14" s="22"/>
      <c r="O14" s="22"/>
      <c r="P14" s="5">
        <f>P12</f>
        <v>27.92</v>
      </c>
    </row>
    <row r="15" spans="3:16" x14ac:dyDescent="0.25">
      <c r="N15"/>
      <c r="O15"/>
      <c r="P15"/>
    </row>
    <row r="16" spans="3:16" ht="15" customHeight="1" x14ac:dyDescent="0.25">
      <c r="C16" s="22" t="s">
        <v>9</v>
      </c>
      <c r="D16" s="22"/>
      <c r="E16" s="22"/>
      <c r="F16" s="5">
        <f>F14/3</f>
        <v>2.6391666666666667</v>
      </c>
      <c r="M16" s="22" t="s">
        <v>9</v>
      </c>
      <c r="N16" s="22"/>
      <c r="O16" s="22"/>
      <c r="P16" s="5">
        <f>P14/10</f>
        <v>2.7920000000000003</v>
      </c>
    </row>
    <row r="20" spans="1:41" ht="21" x14ac:dyDescent="0.35">
      <c r="D20" s="2" t="s">
        <v>11</v>
      </c>
    </row>
    <row r="21" spans="1:41" ht="21" x14ac:dyDescent="0.35">
      <c r="D21" s="2"/>
    </row>
    <row r="22" spans="1:41" x14ac:dyDescent="0.25">
      <c r="D22" s="3" t="s">
        <v>13</v>
      </c>
    </row>
    <row r="23" spans="1:41" x14ac:dyDescent="0.25">
      <c r="E23" t="s">
        <v>12</v>
      </c>
      <c r="F23" s="1">
        <f>F16*2</f>
        <v>5.2783333333333333</v>
      </c>
      <c r="G23" t="s">
        <v>14</v>
      </c>
    </row>
    <row r="25" spans="1:41" ht="15" customHeight="1" x14ac:dyDescent="0.25">
      <c r="C25" s="18" t="s">
        <v>10</v>
      </c>
      <c r="D25" s="19"/>
      <c r="E25" s="11" t="s">
        <v>2</v>
      </c>
      <c r="F25" s="20" t="s">
        <v>15</v>
      </c>
      <c r="H25" t="s">
        <v>17</v>
      </c>
    </row>
    <row r="26" spans="1:41" x14ac:dyDescent="0.25">
      <c r="F26" s="21"/>
      <c r="H26" t="s">
        <v>18</v>
      </c>
    </row>
    <row r="27" spans="1:41" customFormat="1" x14ac:dyDescent="0.25">
      <c r="A27" s="14"/>
      <c r="B27" s="14"/>
      <c r="E27" s="4" t="s">
        <v>3</v>
      </c>
      <c r="F27" s="12" t="s">
        <v>3</v>
      </c>
      <c r="H27" t="s">
        <v>19</v>
      </c>
      <c r="L27" s="9">
        <f>F14*144</f>
        <v>1140.1199999999999</v>
      </c>
      <c r="M27" t="s">
        <v>20</v>
      </c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</row>
    <row r="28" spans="1:41" customFormat="1" x14ac:dyDescent="0.25">
      <c r="A28" s="14"/>
      <c r="B28" s="14"/>
      <c r="E28" s="14"/>
      <c r="F28" s="15"/>
      <c r="L28" s="13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</row>
    <row r="29" spans="1:41" x14ac:dyDescent="0.25">
      <c r="H29" t="s">
        <v>21</v>
      </c>
    </row>
    <row r="30" spans="1:41" customFormat="1" x14ac:dyDescent="0.25">
      <c r="A30" s="14"/>
      <c r="B30" s="14"/>
      <c r="C30" s="7">
        <v>2</v>
      </c>
      <c r="D30" s="6"/>
      <c r="E30" s="8">
        <f>$F$23*C30</f>
        <v>10.556666666666667</v>
      </c>
      <c r="F30" s="9">
        <f>E30*18</f>
        <v>190.02</v>
      </c>
      <c r="H30" s="9">
        <f>F30/$L$27*100</f>
        <v>16.666666666666668</v>
      </c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</row>
    <row r="31" spans="1:41" customFormat="1" x14ac:dyDescent="0.25">
      <c r="A31" s="14"/>
      <c r="B31" s="14"/>
      <c r="C31" s="7">
        <v>3</v>
      </c>
      <c r="D31" s="6"/>
      <c r="E31" s="8">
        <f t="shared" ref="E31:E34" si="0">$F$23*C31</f>
        <v>15.835000000000001</v>
      </c>
      <c r="F31" s="9">
        <f t="shared" ref="F31:F34" si="1">E31*18</f>
        <v>285.03000000000003</v>
      </c>
      <c r="H31" s="9">
        <f t="shared" ref="H31:H34" si="2">F31/$L$27*100</f>
        <v>25.000000000000007</v>
      </c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</row>
    <row r="32" spans="1:41" customFormat="1" x14ac:dyDescent="0.25">
      <c r="A32" s="14"/>
      <c r="B32" s="14"/>
      <c r="C32" s="7">
        <v>4</v>
      </c>
      <c r="D32" s="6"/>
      <c r="E32" s="8">
        <f t="shared" si="0"/>
        <v>21.113333333333333</v>
      </c>
      <c r="F32" s="9">
        <f t="shared" si="1"/>
        <v>380.04</v>
      </c>
      <c r="H32" s="9">
        <f t="shared" si="2"/>
        <v>33.333333333333336</v>
      </c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</row>
    <row r="33" spans="1:41" customFormat="1" x14ac:dyDescent="0.25">
      <c r="A33" s="14"/>
      <c r="B33" s="14"/>
      <c r="C33" s="7">
        <v>5</v>
      </c>
      <c r="D33" s="6"/>
      <c r="E33" s="8">
        <f t="shared" si="0"/>
        <v>26.391666666666666</v>
      </c>
      <c r="F33" s="9">
        <f t="shared" si="1"/>
        <v>475.04999999999995</v>
      </c>
      <c r="H33" s="9">
        <f t="shared" si="2"/>
        <v>41.666666666666671</v>
      </c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</row>
    <row r="34" spans="1:41" customFormat="1" x14ac:dyDescent="0.25">
      <c r="A34" s="14"/>
      <c r="B34" s="14"/>
      <c r="C34" s="7">
        <v>6</v>
      </c>
      <c r="D34" s="6"/>
      <c r="E34" s="8">
        <f t="shared" si="0"/>
        <v>31.67</v>
      </c>
      <c r="F34" s="9">
        <f t="shared" si="1"/>
        <v>570.06000000000006</v>
      </c>
      <c r="H34" s="9">
        <f t="shared" si="2"/>
        <v>50.000000000000014</v>
      </c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</row>
    <row r="37" spans="1:41" ht="21" x14ac:dyDescent="0.35">
      <c r="C37" s="2" t="s">
        <v>26</v>
      </c>
      <c r="E37" s="3" t="s">
        <v>33</v>
      </c>
    </row>
    <row r="39" spans="1:41" x14ac:dyDescent="0.25">
      <c r="C39" t="s">
        <v>27</v>
      </c>
    </row>
    <row r="40" spans="1:41" s="17" customFormat="1" x14ac:dyDescent="0.25">
      <c r="A40" s="15"/>
      <c r="B40" s="15"/>
      <c r="C40"/>
      <c r="D40"/>
      <c r="E40"/>
      <c r="F40"/>
      <c r="G40"/>
      <c r="H40"/>
      <c r="I40"/>
      <c r="J40"/>
      <c r="K40"/>
      <c r="L40"/>
      <c r="M40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x14ac:dyDescent="0.25">
      <c r="C41" t="s">
        <v>30</v>
      </c>
      <c r="D41">
        <v>640</v>
      </c>
      <c r="F41" s="4" t="s">
        <v>29</v>
      </c>
      <c r="H41" s="4" t="s">
        <v>32</v>
      </c>
    </row>
    <row r="42" spans="1:41" x14ac:dyDescent="0.25">
      <c r="F42" s="4" t="s">
        <v>2</v>
      </c>
      <c r="H42" s="4" t="s">
        <v>2</v>
      </c>
    </row>
    <row r="43" spans="1:41" x14ac:dyDescent="0.25">
      <c r="F43" s="4" t="s">
        <v>3</v>
      </c>
      <c r="H43" s="4" t="s">
        <v>3</v>
      </c>
    </row>
    <row r="45" spans="1:41" x14ac:dyDescent="0.25">
      <c r="C45" s="4" t="s">
        <v>28</v>
      </c>
      <c r="F45" s="26">
        <v>3.5999999999999999E-3</v>
      </c>
      <c r="H45" s="26">
        <v>0.08</v>
      </c>
    </row>
    <row r="46" spans="1:41" x14ac:dyDescent="0.25">
      <c r="C46" s="4" t="s">
        <v>31</v>
      </c>
      <c r="F46" s="26">
        <f>F45*D41</f>
        <v>2.3039999999999998</v>
      </c>
      <c r="G46" s="25"/>
      <c r="H46" s="26">
        <f>H45*D41</f>
        <v>51.2</v>
      </c>
    </row>
    <row r="47" spans="1:41" x14ac:dyDescent="0.25">
      <c r="C47" t="s">
        <v>34</v>
      </c>
    </row>
  </sheetData>
  <mergeCells count="7">
    <mergeCell ref="N3:O3"/>
    <mergeCell ref="C25:D25"/>
    <mergeCell ref="F25:F26"/>
    <mergeCell ref="C16:E16"/>
    <mergeCell ref="C14:E14"/>
    <mergeCell ref="M14:O14"/>
    <mergeCell ref="M16:O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CERN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cp:lastPrinted>2016-05-24T09:06:29Z</cp:lastPrinted>
  <dcterms:created xsi:type="dcterms:W3CDTF">2016-05-09T09:22:01Z</dcterms:created>
  <dcterms:modified xsi:type="dcterms:W3CDTF">2016-05-24T09:28:48Z</dcterms:modified>
</cp:coreProperties>
</file>