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Installation\Ivan\"/>
    </mc:Choice>
  </mc:AlternateContent>
  <bookViews>
    <workbookView xWindow="0" yWindow="0" windowWidth="21570" windowHeight="9405"/>
  </bookViews>
  <sheets>
    <sheet name="Nominal" sheetId="1" r:id="rId1"/>
    <sheet name="Phi move" sheetId="3" r:id="rId2"/>
    <sheet name="Short cut version" sheetId="2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13" i="3"/>
  <c r="E30" i="3"/>
  <c r="F30" i="3"/>
  <c r="G30" i="3"/>
  <c r="E29" i="3"/>
  <c r="F29" i="3"/>
  <c r="G29" i="3"/>
  <c r="E28" i="3"/>
  <c r="F28" i="3"/>
  <c r="G28" i="3"/>
  <c r="E27" i="3"/>
  <c r="F27" i="3"/>
  <c r="G27" i="3"/>
  <c r="E26" i="3"/>
  <c r="F26" i="3"/>
  <c r="G26" i="3"/>
  <c r="E25" i="3"/>
  <c r="F25" i="3"/>
  <c r="G25" i="3"/>
  <c r="E24" i="3"/>
  <c r="F24" i="3"/>
  <c r="G24" i="3"/>
  <c r="E23" i="3"/>
  <c r="F23" i="3"/>
  <c r="G23" i="3"/>
  <c r="E22" i="3"/>
  <c r="F22" i="3"/>
  <c r="G22" i="3"/>
  <c r="E21" i="3"/>
  <c r="F21" i="3"/>
  <c r="G21" i="3"/>
  <c r="E20" i="3"/>
  <c r="F20" i="3"/>
  <c r="G20" i="3"/>
  <c r="E19" i="3"/>
  <c r="F19" i="3"/>
  <c r="G19" i="3"/>
  <c r="E18" i="3"/>
  <c r="F18" i="3"/>
  <c r="G18" i="3"/>
  <c r="E17" i="3"/>
  <c r="F17" i="3"/>
  <c r="G17" i="3"/>
  <c r="E16" i="3"/>
  <c r="F16" i="3"/>
  <c r="G16" i="3"/>
  <c r="E15" i="3"/>
  <c r="F15" i="3"/>
  <c r="G15" i="3"/>
  <c r="E14" i="3"/>
  <c r="F14" i="3"/>
  <c r="G14" i="3"/>
  <c r="E13" i="3"/>
  <c r="F13" i="3"/>
  <c r="G13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0" i="2"/>
  <c r="G27" i="2"/>
  <c r="H27" i="2"/>
  <c r="I27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10" i="2"/>
  <c r="H10" i="2"/>
  <c r="I10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0" i="1"/>
  <c r="D18" i="1"/>
  <c r="D25" i="1"/>
  <c r="D26" i="1"/>
  <c r="D27" i="1"/>
  <c r="D24" i="1"/>
  <c r="D11" i="1"/>
  <c r="D12" i="1"/>
  <c r="D13" i="1"/>
  <c r="D14" i="1"/>
  <c r="D10" i="1"/>
  <c r="E11" i="1"/>
  <c r="E12" i="1"/>
  <c r="E13" i="1"/>
  <c r="E14" i="1"/>
  <c r="D15" i="1"/>
  <c r="E15" i="1"/>
  <c r="D16" i="1"/>
  <c r="E16" i="1"/>
  <c r="D17" i="1"/>
  <c r="E17" i="1"/>
  <c r="E18" i="1"/>
  <c r="D19" i="1"/>
  <c r="E19" i="1"/>
  <c r="D20" i="1"/>
  <c r="E20" i="1"/>
  <c r="D21" i="1"/>
  <c r="E21" i="1"/>
  <c r="D22" i="1"/>
  <c r="E22" i="1"/>
  <c r="D23" i="1"/>
  <c r="E23" i="1"/>
  <c r="E24" i="1"/>
  <c r="E25" i="1"/>
  <c r="E26" i="1"/>
  <c r="E27" i="1"/>
  <c r="E10" i="1"/>
</calcChain>
</file>

<file path=xl/sharedStrings.xml><?xml version="1.0" encoding="utf-8"?>
<sst xmlns="http://schemas.openxmlformats.org/spreadsheetml/2006/main" count="163" uniqueCount="39">
  <si>
    <t>LV cables for RE plus 4/1</t>
  </si>
  <si>
    <t>nominal from small r ME4/2</t>
  </si>
  <si>
    <t>RE4/1</t>
  </si>
  <si>
    <t xml:space="preserve">remove </t>
  </si>
  <si>
    <t>40cm for x4 rack</t>
  </si>
  <si>
    <t>[m]</t>
  </si>
  <si>
    <t>Ivan and Ian</t>
  </si>
  <si>
    <t>RE+4/1/01</t>
  </si>
  <si>
    <t>RE+4/1/02</t>
  </si>
  <si>
    <t>RE+4/1/03</t>
  </si>
  <si>
    <t>RE+4/1/04</t>
  </si>
  <si>
    <t>RE+4/1/05</t>
  </si>
  <si>
    <t>RE+4/1/06</t>
  </si>
  <si>
    <t>RE+4/1/07</t>
  </si>
  <si>
    <t>RE+4/1/08</t>
  </si>
  <si>
    <t>RE+4/1/09</t>
  </si>
  <si>
    <t>RE+4/1/10</t>
  </si>
  <si>
    <t>RE+4/1/11</t>
  </si>
  <si>
    <t>RE+4/1/12</t>
  </si>
  <si>
    <t>RE+4/1/13</t>
  </si>
  <si>
    <t>RE+4/1/14</t>
  </si>
  <si>
    <t>RE+4/1/15</t>
  </si>
  <si>
    <t>RE+4/1/16</t>
  </si>
  <si>
    <t>RE+4/1/17</t>
  </si>
  <si>
    <t>RE+4/1/18</t>
  </si>
  <si>
    <t>Distances obtained from RE4SMs</t>
  </si>
  <si>
    <t>delta wrt Ivan values</t>
  </si>
  <si>
    <t>Near</t>
  </si>
  <si>
    <t>Far</t>
  </si>
  <si>
    <t>add distance to RE4/1 from ME4/2</t>
  </si>
  <si>
    <t>Add excess</t>
  </si>
  <si>
    <t>Ivan short cuts</t>
  </si>
  <si>
    <t>Short cut</t>
  </si>
  <si>
    <t>Delta after phi change</t>
  </si>
  <si>
    <t>Phi move</t>
  </si>
  <si>
    <t>Phi change</t>
  </si>
  <si>
    <t>This doc is available here</t>
  </si>
  <si>
    <t>http://project-cms-rpc-endcap.web.cern.ch/project-cms-rpc-endcap/rpc/UpscopeHighEta/RPCDevelopements/RE31and41/Services/LV/Installation/Ivan/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</si>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</sst>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5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2" fillId="0" borderId="0" xfId="0" applyFont="1"/>
    <xf numFmtId="0" fontId="0" fillId="0" borderId="1" xfId="0" applyBorder="1"/>
    <xf numFmtId="0" fontId="0" fillId="0" borderId="0" xfId="0" applyBorder="1" applyAlignment="1">
      <alignment wrapText="1"/>
    </xf>
    <xf numFmtId="164" fontId="0" fillId="2" borderId="1" xfId="0" applyNumberFormat="1" applyFill="1" applyBorder="1"/>
    <xf numFmtId="0" fontId="3" fillId="0" borderId="0" xfId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Excess against chamber postion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Delta of Ivan and bally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Nominal!$H$10:$H$27</c:f>
              <c:strCache>
                <c:ptCount val="18"/>
                <c:pt idx="0">
                  <c:v>RE+4/1/01</c:v>
                </c:pt>
                <c:pt idx="1">
                  <c:v>RE+4/1/02</c:v>
                </c:pt>
                <c:pt idx="2">
                  <c:v>RE+4/1/03</c:v>
                </c:pt>
                <c:pt idx="3">
                  <c:v>RE+4/1/04</c:v>
                </c:pt>
                <c:pt idx="4">
                  <c:v>RE+4/1/05</c:v>
                </c:pt>
                <c:pt idx="5">
                  <c:v>RE+4/1/06</c:v>
                </c:pt>
                <c:pt idx="6">
                  <c:v>RE+4/1/07</c:v>
                </c:pt>
                <c:pt idx="7">
                  <c:v>RE+4/1/08</c:v>
                </c:pt>
                <c:pt idx="8">
                  <c:v>RE+4/1/09</c:v>
                </c:pt>
                <c:pt idx="9">
                  <c:v>RE+4/1/10</c:v>
                </c:pt>
                <c:pt idx="10">
                  <c:v>RE+4/1/11</c:v>
                </c:pt>
                <c:pt idx="11">
                  <c:v>RE+4/1/12</c:v>
                </c:pt>
                <c:pt idx="12">
                  <c:v>RE+4/1/13</c:v>
                </c:pt>
                <c:pt idx="13">
                  <c:v>RE+4/1/14</c:v>
                </c:pt>
                <c:pt idx="14">
                  <c:v>RE+4/1/15</c:v>
                </c:pt>
                <c:pt idx="15">
                  <c:v>RE+4/1/16</c:v>
                </c:pt>
                <c:pt idx="16">
                  <c:v>RE+4/1/17</c:v>
                </c:pt>
                <c:pt idx="17">
                  <c:v>RE+4/1/18</c:v>
                </c:pt>
              </c:strCache>
            </c:strRef>
          </c:xVal>
          <c:yVal>
            <c:numRef>
              <c:f>Nominal!$J$10:$J$27</c:f>
              <c:numCache>
                <c:formatCode>0.0</c:formatCode>
                <c:ptCount val="18"/>
                <c:pt idx="0">
                  <c:v>-1.0000000000012221E-3</c:v>
                </c:pt>
                <c:pt idx="1">
                  <c:v>0.10729999999999862</c:v>
                </c:pt>
                <c:pt idx="2">
                  <c:v>-0.5633999999999979</c:v>
                </c:pt>
                <c:pt idx="3">
                  <c:v>0.96169999999999689</c:v>
                </c:pt>
                <c:pt idx="4">
                  <c:v>1.0711000000000013</c:v>
                </c:pt>
                <c:pt idx="5">
                  <c:v>3.3008000000000024</c:v>
                </c:pt>
                <c:pt idx="6">
                  <c:v>2.8715000000000011</c:v>
                </c:pt>
                <c:pt idx="7">
                  <c:v>2.7621000000000002</c:v>
                </c:pt>
                <c:pt idx="8">
                  <c:v>0.53699999999999903</c:v>
                </c:pt>
                <c:pt idx="9">
                  <c:v>-3.3140999999999998</c:v>
                </c:pt>
                <c:pt idx="10">
                  <c:v>-3.7058000000000018</c:v>
                </c:pt>
                <c:pt idx="11">
                  <c:v>-3.2577999999999996</c:v>
                </c:pt>
                <c:pt idx="12">
                  <c:v>-2.1299000000000028</c:v>
                </c:pt>
                <c:pt idx="13">
                  <c:v>-0.95230000000000103</c:v>
                </c:pt>
                <c:pt idx="14">
                  <c:v>4.0679000000000016</c:v>
                </c:pt>
                <c:pt idx="15">
                  <c:v>3.1952999999999996</c:v>
                </c:pt>
                <c:pt idx="16">
                  <c:v>-0.4823000000000004</c:v>
                </c:pt>
                <c:pt idx="17">
                  <c:v>-1.2489999999999988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D7-481E-B419-82DE15625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992960"/>
        <c:axId val="455991648"/>
      </c:scatterChart>
      <c:valAx>
        <c:axId val="45599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Chamber position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991648"/>
        <c:crosses val="autoZero"/>
        <c:crossBetween val="midCat"/>
      </c:valAx>
      <c:valAx>
        <c:axId val="45599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Bally minus Ivan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99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8</xdr:row>
      <xdr:rowOff>166687</xdr:rowOff>
    </xdr:from>
    <xdr:to>
      <xdr:col>19</xdr:col>
      <xdr:colOff>590550</xdr:colOff>
      <xdr:row>29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ject-cms-rpc-endcap.web.cern.ch/project-cms-rpc-endcap/rpc/UpscopeHighEta/RPCDevelopements/RE31and41/Services/LV/Installation/Iv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workbookViewId="0">
      <selection activeCell="I29" sqref="I29"/>
    </sheetView>
  </sheetViews>
  <sheetFormatPr defaultRowHeight="15" x14ac:dyDescent="0.25"/>
  <cols>
    <col min="3" max="3" width="16.28515625" customWidth="1"/>
    <col min="4" max="4" width="15.140625" customWidth="1"/>
    <col min="5" max="5" width="19.5703125" customWidth="1"/>
  </cols>
  <sheetData>
    <row r="2" spans="1:10" ht="21" x14ac:dyDescent="0.35">
      <c r="C2" s="6" t="s">
        <v>0</v>
      </c>
    </row>
    <row r="3" spans="1:10" x14ac:dyDescent="0.25">
      <c r="E3" t="s">
        <v>6</v>
      </c>
    </row>
    <row r="4" spans="1:10" x14ac:dyDescent="0.25">
      <c r="E4" s="1">
        <v>43684</v>
      </c>
      <c r="H4" t="s">
        <v>25</v>
      </c>
    </row>
    <row r="5" spans="1:10" x14ac:dyDescent="0.25">
      <c r="E5" s="1"/>
    </row>
    <row r="6" spans="1:10" x14ac:dyDescent="0.25">
      <c r="E6" s="11" t="s">
        <v>29</v>
      </c>
      <c r="F6" t="s">
        <v>30</v>
      </c>
    </row>
    <row r="7" spans="1:10" x14ac:dyDescent="0.25">
      <c r="A7" t="s">
        <v>2</v>
      </c>
      <c r="C7" s="11" t="s">
        <v>1</v>
      </c>
      <c r="D7" t="s">
        <v>3</v>
      </c>
      <c r="E7" s="11"/>
      <c r="F7" s="7">
        <v>1.5</v>
      </c>
      <c r="J7" t="s">
        <v>26</v>
      </c>
    </row>
    <row r="8" spans="1:10" x14ac:dyDescent="0.25">
      <c r="C8" s="12"/>
      <c r="D8" t="s">
        <v>4</v>
      </c>
      <c r="E8" s="2">
        <v>1.8</v>
      </c>
      <c r="F8" s="7" t="s">
        <v>5</v>
      </c>
      <c r="J8" s="7" t="s">
        <v>5</v>
      </c>
    </row>
    <row r="9" spans="1:10" x14ac:dyDescent="0.25">
      <c r="C9" s="2" t="s">
        <v>5</v>
      </c>
      <c r="D9" s="2" t="s">
        <v>5</v>
      </c>
      <c r="E9" s="2" t="s">
        <v>5</v>
      </c>
      <c r="F9" s="7"/>
    </row>
    <row r="10" spans="1:10" x14ac:dyDescent="0.25">
      <c r="A10" s="7" t="s">
        <v>27</v>
      </c>
      <c r="B10" s="2">
        <v>1</v>
      </c>
      <c r="C10" s="2">
        <v>16.600000000000001</v>
      </c>
      <c r="D10" s="2">
        <f>C10-0</f>
        <v>16.600000000000001</v>
      </c>
      <c r="E10" s="2">
        <f>D10+E$8</f>
        <v>18.400000000000002</v>
      </c>
      <c r="F10" s="2">
        <f>E10+F$7</f>
        <v>19.900000000000002</v>
      </c>
      <c r="H10" s="3" t="s">
        <v>7</v>
      </c>
      <c r="I10" s="4">
        <v>19.899000000000001</v>
      </c>
      <c r="J10" s="4">
        <f>I10-F10</f>
        <v>-1.0000000000012221E-3</v>
      </c>
    </row>
    <row r="11" spans="1:10" x14ac:dyDescent="0.25">
      <c r="A11" s="7" t="s">
        <v>27</v>
      </c>
      <c r="B11" s="2">
        <v>2</v>
      </c>
      <c r="C11" s="2">
        <v>19.3</v>
      </c>
      <c r="D11" s="2">
        <f t="shared" ref="D11:D14" si="0">C11-0</f>
        <v>19.3</v>
      </c>
      <c r="E11" s="2">
        <f t="shared" ref="E11:E27" si="1">D11+E$8</f>
        <v>21.1</v>
      </c>
      <c r="F11" s="2">
        <f t="shared" ref="F11:F27" si="2">E11+F$7</f>
        <v>22.6</v>
      </c>
      <c r="H11" s="3" t="s">
        <v>8</v>
      </c>
      <c r="I11" s="4">
        <v>22.7073</v>
      </c>
      <c r="J11" s="4">
        <f t="shared" ref="J11:J27" si="3">I11-F11</f>
        <v>0.10729999999999862</v>
      </c>
    </row>
    <row r="12" spans="1:10" x14ac:dyDescent="0.25">
      <c r="A12" s="7" t="s">
        <v>27</v>
      </c>
      <c r="B12" s="2">
        <v>3</v>
      </c>
      <c r="C12" s="2">
        <v>22.9</v>
      </c>
      <c r="D12" s="2">
        <f t="shared" si="0"/>
        <v>22.9</v>
      </c>
      <c r="E12" s="2">
        <f t="shared" si="1"/>
        <v>24.7</v>
      </c>
      <c r="F12" s="2">
        <f t="shared" si="2"/>
        <v>26.2</v>
      </c>
      <c r="H12" s="3" t="s">
        <v>9</v>
      </c>
      <c r="I12" s="4">
        <v>25.636600000000001</v>
      </c>
      <c r="J12" s="4">
        <f t="shared" si="3"/>
        <v>-0.5633999999999979</v>
      </c>
    </row>
    <row r="13" spans="1:10" x14ac:dyDescent="0.25">
      <c r="A13" s="7" t="s">
        <v>27</v>
      </c>
      <c r="B13" s="2">
        <v>4</v>
      </c>
      <c r="C13" s="2">
        <v>24.5</v>
      </c>
      <c r="D13" s="2">
        <f t="shared" si="0"/>
        <v>24.5</v>
      </c>
      <c r="E13" s="2">
        <f t="shared" si="1"/>
        <v>26.3</v>
      </c>
      <c r="F13" s="2">
        <f t="shared" si="2"/>
        <v>27.8</v>
      </c>
      <c r="H13" s="3" t="s">
        <v>10</v>
      </c>
      <c r="I13" s="4">
        <v>28.761699999999998</v>
      </c>
      <c r="J13" s="4">
        <f t="shared" si="3"/>
        <v>0.96169999999999689</v>
      </c>
    </row>
    <row r="14" spans="1:10" x14ac:dyDescent="0.25">
      <c r="A14" s="7" t="s">
        <v>27</v>
      </c>
      <c r="B14" s="2">
        <v>5</v>
      </c>
      <c r="C14" s="2">
        <v>27.2</v>
      </c>
      <c r="D14" s="2">
        <f t="shared" si="0"/>
        <v>27.2</v>
      </c>
      <c r="E14" s="2">
        <f t="shared" si="1"/>
        <v>29</v>
      </c>
      <c r="F14" s="2">
        <f t="shared" si="2"/>
        <v>30.5</v>
      </c>
      <c r="H14" s="3" t="s">
        <v>11</v>
      </c>
      <c r="I14" s="4">
        <v>31.571100000000001</v>
      </c>
      <c r="J14" s="4">
        <f t="shared" si="3"/>
        <v>1.0711000000000013</v>
      </c>
    </row>
    <row r="15" spans="1:10" x14ac:dyDescent="0.25">
      <c r="A15" s="7" t="s">
        <v>28</v>
      </c>
      <c r="B15" s="2">
        <v>6</v>
      </c>
      <c r="C15" s="2">
        <v>14.4</v>
      </c>
      <c r="D15" s="2">
        <f t="shared" ref="D15:D23" si="4">C15-0.4</f>
        <v>14</v>
      </c>
      <c r="E15" s="2">
        <f t="shared" si="1"/>
        <v>15.8</v>
      </c>
      <c r="F15" s="2">
        <f t="shared" si="2"/>
        <v>17.3</v>
      </c>
      <c r="H15" s="3" t="s">
        <v>12</v>
      </c>
      <c r="I15" s="4">
        <v>20.600800000000003</v>
      </c>
      <c r="J15" s="4">
        <f t="shared" si="3"/>
        <v>3.3008000000000024</v>
      </c>
    </row>
    <row r="16" spans="1:10" x14ac:dyDescent="0.25">
      <c r="A16" s="7" t="s">
        <v>28</v>
      </c>
      <c r="B16" s="2">
        <v>7</v>
      </c>
      <c r="C16" s="2">
        <v>11.9</v>
      </c>
      <c r="D16" s="2">
        <f t="shared" si="4"/>
        <v>11.5</v>
      </c>
      <c r="E16" s="2">
        <f t="shared" si="1"/>
        <v>13.3</v>
      </c>
      <c r="F16" s="2">
        <f t="shared" si="2"/>
        <v>14.8</v>
      </c>
      <c r="H16" s="3" t="s">
        <v>13</v>
      </c>
      <c r="I16" s="4">
        <v>17.671500000000002</v>
      </c>
      <c r="J16" s="4">
        <f t="shared" si="3"/>
        <v>2.8715000000000011</v>
      </c>
    </row>
    <row r="17" spans="1:10" x14ac:dyDescent="0.25">
      <c r="A17" s="7" t="s">
        <v>28</v>
      </c>
      <c r="B17" s="2">
        <v>8</v>
      </c>
      <c r="C17" s="2">
        <v>9.1999999999999993</v>
      </c>
      <c r="D17" s="2">
        <f t="shared" si="4"/>
        <v>8.7999999999999989</v>
      </c>
      <c r="E17" s="2">
        <f t="shared" si="1"/>
        <v>10.6</v>
      </c>
      <c r="F17" s="2">
        <f t="shared" si="2"/>
        <v>12.1</v>
      </c>
      <c r="H17" s="3" t="s">
        <v>14</v>
      </c>
      <c r="I17" s="4">
        <v>14.8621</v>
      </c>
      <c r="J17" s="4">
        <f t="shared" si="3"/>
        <v>2.7621000000000002</v>
      </c>
    </row>
    <row r="18" spans="1:10" x14ac:dyDescent="0.25">
      <c r="A18" s="7" t="s">
        <v>28</v>
      </c>
      <c r="B18" s="2">
        <v>9</v>
      </c>
      <c r="C18" s="2">
        <v>8.3000000000000007</v>
      </c>
      <c r="D18" s="2">
        <f>C18-0.4</f>
        <v>7.9</v>
      </c>
      <c r="E18" s="2">
        <f t="shared" si="1"/>
        <v>9.7000000000000011</v>
      </c>
      <c r="F18" s="2">
        <f t="shared" si="2"/>
        <v>11.200000000000001</v>
      </c>
      <c r="H18" s="3" t="s">
        <v>15</v>
      </c>
      <c r="I18" s="4">
        <v>11.737</v>
      </c>
      <c r="J18" s="4">
        <f t="shared" si="3"/>
        <v>0.53699999999999903</v>
      </c>
    </row>
    <row r="19" spans="1:10" x14ac:dyDescent="0.25">
      <c r="A19" s="7" t="s">
        <v>28</v>
      </c>
      <c r="B19" s="2">
        <v>10</v>
      </c>
      <c r="C19" s="2">
        <v>10.5</v>
      </c>
      <c r="D19" s="2">
        <f t="shared" si="4"/>
        <v>10.1</v>
      </c>
      <c r="E19" s="2">
        <f t="shared" si="1"/>
        <v>11.9</v>
      </c>
      <c r="F19" s="2">
        <f t="shared" si="2"/>
        <v>13.4</v>
      </c>
      <c r="H19" s="3" t="s">
        <v>16</v>
      </c>
      <c r="I19" s="4">
        <v>10.085900000000001</v>
      </c>
      <c r="J19" s="4">
        <f t="shared" si="3"/>
        <v>-3.3140999999999998</v>
      </c>
    </row>
    <row r="20" spans="1:10" x14ac:dyDescent="0.25">
      <c r="A20" s="7" t="s">
        <v>28</v>
      </c>
      <c r="B20" s="2">
        <v>11</v>
      </c>
      <c r="C20" s="2">
        <v>13.7</v>
      </c>
      <c r="D20" s="2">
        <f t="shared" si="4"/>
        <v>13.299999999999999</v>
      </c>
      <c r="E20" s="2">
        <f t="shared" si="1"/>
        <v>15.1</v>
      </c>
      <c r="F20" s="2">
        <f t="shared" si="2"/>
        <v>16.600000000000001</v>
      </c>
      <c r="H20" s="3" t="s">
        <v>17</v>
      </c>
      <c r="I20" s="4">
        <v>12.8942</v>
      </c>
      <c r="J20" s="4">
        <f t="shared" si="3"/>
        <v>-3.7058000000000018</v>
      </c>
    </row>
    <row r="21" spans="1:10" x14ac:dyDescent="0.25">
      <c r="A21" s="7" t="s">
        <v>28</v>
      </c>
      <c r="B21" s="2">
        <v>12</v>
      </c>
      <c r="C21" s="2">
        <v>16.2</v>
      </c>
      <c r="D21" s="2">
        <f t="shared" si="4"/>
        <v>15.799999999999999</v>
      </c>
      <c r="E21" s="2">
        <f t="shared" si="1"/>
        <v>17.599999999999998</v>
      </c>
      <c r="F21" s="2">
        <f t="shared" si="2"/>
        <v>19.099999999999998</v>
      </c>
      <c r="H21" s="3" t="s">
        <v>18</v>
      </c>
      <c r="I21" s="4">
        <v>15.842199999999998</v>
      </c>
      <c r="J21" s="4">
        <f t="shared" si="3"/>
        <v>-3.2577999999999996</v>
      </c>
    </row>
    <row r="22" spans="1:10" x14ac:dyDescent="0.25">
      <c r="A22" s="7" t="s">
        <v>28</v>
      </c>
      <c r="B22" s="2">
        <v>13</v>
      </c>
      <c r="C22" s="2">
        <v>18.8</v>
      </c>
      <c r="D22" s="2">
        <f t="shared" si="4"/>
        <v>18.400000000000002</v>
      </c>
      <c r="E22" s="2">
        <f t="shared" si="1"/>
        <v>20.200000000000003</v>
      </c>
      <c r="F22" s="2">
        <f t="shared" si="2"/>
        <v>21.700000000000003</v>
      </c>
      <c r="H22" s="3" t="s">
        <v>19</v>
      </c>
      <c r="I22" s="4">
        <v>19.5701</v>
      </c>
      <c r="J22" s="4">
        <f t="shared" si="3"/>
        <v>-2.1299000000000028</v>
      </c>
    </row>
    <row r="23" spans="1:10" x14ac:dyDescent="0.25">
      <c r="A23" s="7" t="s">
        <v>28</v>
      </c>
      <c r="B23" s="2">
        <v>14</v>
      </c>
      <c r="C23" s="2">
        <v>20.5</v>
      </c>
      <c r="D23" s="2">
        <f t="shared" si="4"/>
        <v>20.100000000000001</v>
      </c>
      <c r="E23" s="2">
        <f t="shared" si="1"/>
        <v>21.900000000000002</v>
      </c>
      <c r="F23" s="2">
        <f t="shared" si="2"/>
        <v>23.400000000000002</v>
      </c>
      <c r="H23" s="3" t="s">
        <v>20</v>
      </c>
      <c r="I23" s="4">
        <v>22.447700000000001</v>
      </c>
      <c r="J23" s="4">
        <f t="shared" si="3"/>
        <v>-0.95230000000000103</v>
      </c>
    </row>
    <row r="24" spans="1:10" x14ac:dyDescent="0.25">
      <c r="A24" s="7" t="s">
        <v>27</v>
      </c>
      <c r="B24" s="2">
        <v>15</v>
      </c>
      <c r="C24" s="2">
        <v>13.3</v>
      </c>
      <c r="D24" s="2">
        <f>C24</f>
        <v>13.3</v>
      </c>
      <c r="E24" s="2">
        <f t="shared" si="1"/>
        <v>15.100000000000001</v>
      </c>
      <c r="F24" s="2">
        <f t="shared" si="2"/>
        <v>16.600000000000001</v>
      </c>
      <c r="H24" s="3" t="s">
        <v>21</v>
      </c>
      <c r="I24" s="4">
        <v>20.667900000000003</v>
      </c>
      <c r="J24" s="4">
        <f t="shared" si="3"/>
        <v>4.0679000000000016</v>
      </c>
    </row>
    <row r="25" spans="1:10" x14ac:dyDescent="0.25">
      <c r="A25" s="7" t="s">
        <v>27</v>
      </c>
      <c r="B25" s="2">
        <v>16</v>
      </c>
      <c r="C25" s="2">
        <v>10.8</v>
      </c>
      <c r="D25" s="2">
        <f t="shared" ref="D25:D27" si="5">C25</f>
        <v>10.8</v>
      </c>
      <c r="E25" s="2">
        <f t="shared" si="1"/>
        <v>12.600000000000001</v>
      </c>
      <c r="F25" s="2">
        <f t="shared" si="2"/>
        <v>14.100000000000001</v>
      </c>
      <c r="H25" s="3" t="s">
        <v>22</v>
      </c>
      <c r="I25" s="4">
        <v>17.295300000000001</v>
      </c>
      <c r="J25" s="4">
        <f t="shared" si="3"/>
        <v>3.1952999999999996</v>
      </c>
    </row>
    <row r="26" spans="1:10" x14ac:dyDescent="0.25">
      <c r="A26" s="7" t="s">
        <v>27</v>
      </c>
      <c r="B26" s="2">
        <v>17</v>
      </c>
      <c r="C26" s="2">
        <v>11.6</v>
      </c>
      <c r="D26" s="2">
        <f t="shared" si="5"/>
        <v>11.6</v>
      </c>
      <c r="E26" s="2">
        <f t="shared" si="1"/>
        <v>13.4</v>
      </c>
      <c r="F26" s="2">
        <f t="shared" si="2"/>
        <v>14.9</v>
      </c>
      <c r="H26" s="3" t="s">
        <v>23</v>
      </c>
      <c r="I26" s="4">
        <v>14.4177</v>
      </c>
      <c r="J26" s="4">
        <f t="shared" si="3"/>
        <v>-0.4823000000000004</v>
      </c>
    </row>
    <row r="27" spans="1:10" x14ac:dyDescent="0.25">
      <c r="A27" s="7" t="s">
        <v>27</v>
      </c>
      <c r="B27" s="2">
        <v>18</v>
      </c>
      <c r="C27" s="2">
        <v>14.9</v>
      </c>
      <c r="D27" s="2">
        <f t="shared" si="5"/>
        <v>14.9</v>
      </c>
      <c r="E27" s="2">
        <f t="shared" si="1"/>
        <v>16.7</v>
      </c>
      <c r="F27" s="2">
        <f t="shared" si="2"/>
        <v>18.2</v>
      </c>
      <c r="H27" s="3" t="s">
        <v>24</v>
      </c>
      <c r="I27" s="4">
        <v>16.951000000000001</v>
      </c>
      <c r="J27" s="4">
        <f t="shared" si="3"/>
        <v>-1.2489999999999988</v>
      </c>
    </row>
    <row r="29" spans="1:10" x14ac:dyDescent="0.25">
      <c r="H29" s="13" t="s">
        <v>38</v>
      </c>
      <c r="I29" s="14">
        <f>SUM(I10:I27)</f>
        <v>343.61910000000006</v>
      </c>
    </row>
    <row r="31" spans="1:10" x14ac:dyDescent="0.25">
      <c r="C31" t="s">
        <v>36</v>
      </c>
    </row>
    <row r="32" spans="1:10" x14ac:dyDescent="0.25">
      <c r="C32" s="10" t="s">
        <v>37</v>
      </c>
    </row>
  </sheetData>
  <mergeCells count="2">
    <mergeCell ref="C7:C8"/>
    <mergeCell ref="E6:E7"/>
  </mergeCells>
  <hyperlinks>
    <hyperlink ref="C32" r:id="rId1"/>
  </hyperlinks>
  <pageMargins left="0.25" right="0.25" top="0.75" bottom="0.75" header="0.3" footer="0.3"/>
  <pageSetup paperSize="178"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0"/>
  <sheetViews>
    <sheetView topLeftCell="A3" workbookViewId="0">
      <selection activeCell="D5" sqref="D5"/>
    </sheetView>
  </sheetViews>
  <sheetFormatPr defaultRowHeight="15" x14ac:dyDescent="0.25"/>
  <cols>
    <col min="6" max="6" width="13.42578125" customWidth="1"/>
    <col min="7" max="7" width="12.5703125" customWidth="1"/>
  </cols>
  <sheetData>
    <row r="4" spans="2:14" ht="21" x14ac:dyDescent="0.35">
      <c r="D4" s="6" t="s">
        <v>0</v>
      </c>
    </row>
    <row r="5" spans="2:14" ht="21" x14ac:dyDescent="0.35">
      <c r="D5" s="6" t="s">
        <v>35</v>
      </c>
    </row>
    <row r="6" spans="2:14" x14ac:dyDescent="0.25">
      <c r="F6" t="s">
        <v>6</v>
      </c>
    </row>
    <row r="7" spans="2:14" x14ac:dyDescent="0.25">
      <c r="F7" s="1">
        <v>43684</v>
      </c>
      <c r="J7" t="s">
        <v>25</v>
      </c>
    </row>
    <row r="8" spans="2:14" x14ac:dyDescent="0.25">
      <c r="F8" s="1"/>
    </row>
    <row r="9" spans="2:14" x14ac:dyDescent="0.25">
      <c r="F9" s="11" t="s">
        <v>29</v>
      </c>
      <c r="G9" t="s">
        <v>30</v>
      </c>
      <c r="H9" t="s">
        <v>34</v>
      </c>
    </row>
    <row r="10" spans="2:14" x14ac:dyDescent="0.25">
      <c r="B10" t="s">
        <v>2</v>
      </c>
      <c r="D10" s="11" t="s">
        <v>1</v>
      </c>
      <c r="E10" t="s">
        <v>3</v>
      </c>
      <c r="F10" s="11"/>
      <c r="G10" s="7">
        <v>1.5</v>
      </c>
      <c r="L10" t="s">
        <v>26</v>
      </c>
      <c r="N10" t="s">
        <v>33</v>
      </c>
    </row>
    <row r="11" spans="2:14" x14ac:dyDescent="0.25">
      <c r="D11" s="12"/>
      <c r="E11" t="s">
        <v>4</v>
      </c>
      <c r="F11" s="2">
        <v>1.8</v>
      </c>
      <c r="G11" s="7" t="s">
        <v>5</v>
      </c>
      <c r="H11" t="s">
        <v>5</v>
      </c>
      <c r="L11" s="7" t="s">
        <v>5</v>
      </c>
      <c r="N11" s="7" t="s">
        <v>5</v>
      </c>
    </row>
    <row r="12" spans="2:14" x14ac:dyDescent="0.25">
      <c r="D12" s="2" t="s">
        <v>5</v>
      </c>
      <c r="E12" s="2" t="s">
        <v>5</v>
      </c>
      <c r="F12" s="2" t="s">
        <v>5</v>
      </c>
      <c r="G12" s="7"/>
    </row>
    <row r="13" spans="2:14" x14ac:dyDescent="0.25">
      <c r="B13" s="7" t="s">
        <v>27</v>
      </c>
      <c r="C13" s="2">
        <v>1</v>
      </c>
      <c r="D13" s="2">
        <v>16.600000000000001</v>
      </c>
      <c r="E13" s="2">
        <f>D13-0</f>
        <v>16.600000000000001</v>
      </c>
      <c r="F13" s="2">
        <f>E13+F$11</f>
        <v>18.400000000000002</v>
      </c>
      <c r="G13" s="2">
        <f>F13+G$10</f>
        <v>19.900000000000002</v>
      </c>
      <c r="H13" s="7">
        <v>18.2</v>
      </c>
      <c r="J13" s="3" t="s">
        <v>7</v>
      </c>
      <c r="K13" s="4">
        <v>19.899000000000001</v>
      </c>
      <c r="L13" s="4">
        <f t="shared" ref="L13:L30" si="0">K13-G13</f>
        <v>-1.0000000000012221E-3</v>
      </c>
      <c r="N13" s="5">
        <f>K13-H13</f>
        <v>1.6990000000000016</v>
      </c>
    </row>
    <row r="14" spans="2:14" x14ac:dyDescent="0.25">
      <c r="B14" s="7" t="s">
        <v>27</v>
      </c>
      <c r="C14" s="2">
        <v>2</v>
      </c>
      <c r="D14" s="2">
        <v>19.3</v>
      </c>
      <c r="E14" s="2">
        <f t="shared" ref="E14:E17" si="1">D14-0</f>
        <v>19.3</v>
      </c>
      <c r="F14" s="2">
        <f t="shared" ref="F14:F30" si="2">E14+F$11</f>
        <v>21.1</v>
      </c>
      <c r="G14" s="2">
        <f t="shared" ref="G14:G30" si="3">F14+G$10</f>
        <v>22.6</v>
      </c>
      <c r="H14" s="7">
        <v>19.900000000000002</v>
      </c>
      <c r="J14" s="3" t="s">
        <v>8</v>
      </c>
      <c r="K14" s="4">
        <v>22.7073</v>
      </c>
      <c r="L14" s="4">
        <f t="shared" si="0"/>
        <v>0.10729999999999862</v>
      </c>
      <c r="N14" s="5">
        <f t="shared" ref="N14:N30" si="4">K14-H14</f>
        <v>2.8072999999999979</v>
      </c>
    </row>
    <row r="15" spans="2:14" x14ac:dyDescent="0.25">
      <c r="B15" s="7" t="s">
        <v>27</v>
      </c>
      <c r="C15" s="2">
        <v>3</v>
      </c>
      <c r="D15" s="2">
        <v>22.9</v>
      </c>
      <c r="E15" s="2">
        <f t="shared" si="1"/>
        <v>22.9</v>
      </c>
      <c r="F15" s="2">
        <f t="shared" si="2"/>
        <v>24.7</v>
      </c>
      <c r="G15" s="2">
        <f t="shared" si="3"/>
        <v>26.2</v>
      </c>
      <c r="H15" s="7">
        <v>22.6</v>
      </c>
      <c r="J15" s="3" t="s">
        <v>9</v>
      </c>
      <c r="K15" s="4">
        <v>25.636600000000001</v>
      </c>
      <c r="L15" s="4">
        <f t="shared" si="0"/>
        <v>-0.5633999999999979</v>
      </c>
      <c r="N15" s="5">
        <f t="shared" si="4"/>
        <v>3.0366</v>
      </c>
    </row>
    <row r="16" spans="2:14" x14ac:dyDescent="0.25">
      <c r="B16" s="7" t="s">
        <v>27</v>
      </c>
      <c r="C16" s="2">
        <v>4</v>
      </c>
      <c r="D16" s="2">
        <v>24.5</v>
      </c>
      <c r="E16" s="2">
        <f t="shared" si="1"/>
        <v>24.5</v>
      </c>
      <c r="F16" s="2">
        <f t="shared" si="2"/>
        <v>26.3</v>
      </c>
      <c r="G16" s="2">
        <f t="shared" si="3"/>
        <v>27.8</v>
      </c>
      <c r="H16" s="7">
        <v>26.2</v>
      </c>
      <c r="J16" s="3" t="s">
        <v>10</v>
      </c>
      <c r="K16" s="4">
        <v>28.761699999999998</v>
      </c>
      <c r="L16" s="4">
        <f t="shared" si="0"/>
        <v>0.96169999999999689</v>
      </c>
      <c r="N16" s="5">
        <f t="shared" si="4"/>
        <v>2.5616999999999983</v>
      </c>
    </row>
    <row r="17" spans="2:14" x14ac:dyDescent="0.25">
      <c r="B17" s="7" t="s">
        <v>27</v>
      </c>
      <c r="C17" s="2">
        <v>5</v>
      </c>
      <c r="D17" s="2">
        <v>27.2</v>
      </c>
      <c r="E17" s="2">
        <f t="shared" si="1"/>
        <v>27.2</v>
      </c>
      <c r="F17" s="2">
        <f t="shared" si="2"/>
        <v>29</v>
      </c>
      <c r="G17" s="2">
        <f t="shared" si="3"/>
        <v>30.5</v>
      </c>
      <c r="H17" s="7">
        <v>27.8</v>
      </c>
      <c r="J17" s="3" t="s">
        <v>11</v>
      </c>
      <c r="K17" s="4">
        <v>31.571100000000001</v>
      </c>
      <c r="L17" s="4">
        <f t="shared" si="0"/>
        <v>1.0711000000000013</v>
      </c>
      <c r="N17" s="5">
        <f t="shared" si="4"/>
        <v>3.7711000000000006</v>
      </c>
    </row>
    <row r="18" spans="2:14" x14ac:dyDescent="0.25">
      <c r="B18" s="7" t="s">
        <v>28</v>
      </c>
      <c r="C18" s="2">
        <v>6</v>
      </c>
      <c r="D18" s="2">
        <v>14.4</v>
      </c>
      <c r="E18" s="2">
        <f t="shared" ref="E18:E26" si="5">D18-0.4</f>
        <v>14</v>
      </c>
      <c r="F18" s="2">
        <f t="shared" si="2"/>
        <v>15.8</v>
      </c>
      <c r="G18" s="2">
        <f t="shared" si="3"/>
        <v>17.3</v>
      </c>
      <c r="H18" s="7">
        <v>30.5</v>
      </c>
      <c r="J18" s="3" t="s">
        <v>12</v>
      </c>
      <c r="K18" s="4">
        <v>20.600800000000003</v>
      </c>
      <c r="L18" s="4">
        <f t="shared" si="0"/>
        <v>3.3008000000000024</v>
      </c>
      <c r="N18" s="9">
        <f t="shared" si="4"/>
        <v>-9.8991999999999969</v>
      </c>
    </row>
    <row r="19" spans="2:14" x14ac:dyDescent="0.25">
      <c r="B19" s="7" t="s">
        <v>28</v>
      </c>
      <c r="C19" s="2">
        <v>7</v>
      </c>
      <c r="D19" s="2">
        <v>11.9</v>
      </c>
      <c r="E19" s="2">
        <f t="shared" si="5"/>
        <v>11.5</v>
      </c>
      <c r="F19" s="2">
        <f t="shared" si="2"/>
        <v>13.3</v>
      </c>
      <c r="G19" s="2">
        <f t="shared" si="3"/>
        <v>14.8</v>
      </c>
      <c r="H19" s="7">
        <v>17.3</v>
      </c>
      <c r="J19" s="3" t="s">
        <v>13</v>
      </c>
      <c r="K19" s="4">
        <v>17.671500000000002</v>
      </c>
      <c r="L19" s="4">
        <f t="shared" si="0"/>
        <v>2.8715000000000011</v>
      </c>
      <c r="N19" s="5">
        <f t="shared" si="4"/>
        <v>0.37150000000000105</v>
      </c>
    </row>
    <row r="20" spans="2:14" x14ac:dyDescent="0.25">
      <c r="B20" s="7" t="s">
        <v>28</v>
      </c>
      <c r="C20" s="2">
        <v>8</v>
      </c>
      <c r="D20" s="2">
        <v>9.1999999999999993</v>
      </c>
      <c r="E20" s="2">
        <f t="shared" si="5"/>
        <v>8.7999999999999989</v>
      </c>
      <c r="F20" s="2">
        <f t="shared" si="2"/>
        <v>10.6</v>
      </c>
      <c r="G20" s="2">
        <f t="shared" si="3"/>
        <v>12.1</v>
      </c>
      <c r="H20" s="7">
        <v>14.8</v>
      </c>
      <c r="J20" s="3" t="s">
        <v>14</v>
      </c>
      <c r="K20" s="4">
        <v>14.8621</v>
      </c>
      <c r="L20" s="4">
        <f t="shared" si="0"/>
        <v>2.7621000000000002</v>
      </c>
      <c r="N20" s="5">
        <f t="shared" si="4"/>
        <v>6.2099999999999156E-2</v>
      </c>
    </row>
    <row r="21" spans="2:14" x14ac:dyDescent="0.25">
      <c r="B21" s="7" t="s">
        <v>28</v>
      </c>
      <c r="C21" s="2">
        <v>9</v>
      </c>
      <c r="D21" s="2">
        <v>8.3000000000000007</v>
      </c>
      <c r="E21" s="2">
        <f>D21-0.4</f>
        <v>7.9</v>
      </c>
      <c r="F21" s="2">
        <f t="shared" si="2"/>
        <v>9.7000000000000011</v>
      </c>
      <c r="G21" s="2">
        <f t="shared" si="3"/>
        <v>11.200000000000001</v>
      </c>
      <c r="H21" s="7">
        <v>12.1</v>
      </c>
      <c r="J21" s="3" t="s">
        <v>15</v>
      </c>
      <c r="K21" s="4">
        <v>11.737</v>
      </c>
      <c r="L21" s="4">
        <f t="shared" si="0"/>
        <v>0.53699999999999903</v>
      </c>
      <c r="N21" s="5">
        <f t="shared" si="4"/>
        <v>-0.36299999999999955</v>
      </c>
    </row>
    <row r="22" spans="2:14" x14ac:dyDescent="0.25">
      <c r="B22" s="7" t="s">
        <v>28</v>
      </c>
      <c r="C22" s="2">
        <v>10</v>
      </c>
      <c r="D22" s="2">
        <v>10.5</v>
      </c>
      <c r="E22" s="2">
        <f t="shared" si="5"/>
        <v>10.1</v>
      </c>
      <c r="F22" s="2">
        <f t="shared" si="2"/>
        <v>11.9</v>
      </c>
      <c r="G22" s="2">
        <f t="shared" si="3"/>
        <v>13.4</v>
      </c>
      <c r="H22" s="7">
        <v>11.200000000000001</v>
      </c>
      <c r="J22" s="3" t="s">
        <v>16</v>
      </c>
      <c r="K22" s="4">
        <v>10.085900000000001</v>
      </c>
      <c r="L22" s="4">
        <f t="shared" si="0"/>
        <v>-3.3140999999999998</v>
      </c>
      <c r="N22" s="5">
        <f t="shared" si="4"/>
        <v>-1.1141000000000005</v>
      </c>
    </row>
    <row r="23" spans="2:14" x14ac:dyDescent="0.25">
      <c r="B23" s="7" t="s">
        <v>28</v>
      </c>
      <c r="C23" s="2">
        <v>11</v>
      </c>
      <c r="D23" s="2">
        <v>13.7</v>
      </c>
      <c r="E23" s="2">
        <f t="shared" si="5"/>
        <v>13.299999999999999</v>
      </c>
      <c r="F23" s="2">
        <f t="shared" si="2"/>
        <v>15.1</v>
      </c>
      <c r="G23" s="2">
        <f t="shared" si="3"/>
        <v>16.600000000000001</v>
      </c>
      <c r="H23" s="7">
        <v>13.4</v>
      </c>
      <c r="J23" s="3" t="s">
        <v>17</v>
      </c>
      <c r="K23" s="4">
        <v>12.8942</v>
      </c>
      <c r="L23" s="4">
        <f t="shared" si="0"/>
        <v>-3.7058000000000018</v>
      </c>
      <c r="N23" s="5">
        <f t="shared" si="4"/>
        <v>-0.50580000000000069</v>
      </c>
    </row>
    <row r="24" spans="2:14" x14ac:dyDescent="0.25">
      <c r="B24" s="7" t="s">
        <v>28</v>
      </c>
      <c r="C24" s="2">
        <v>12</v>
      </c>
      <c r="D24" s="2">
        <v>16.2</v>
      </c>
      <c r="E24" s="2">
        <f t="shared" si="5"/>
        <v>15.799999999999999</v>
      </c>
      <c r="F24" s="2">
        <f t="shared" si="2"/>
        <v>17.599999999999998</v>
      </c>
      <c r="G24" s="2">
        <f t="shared" si="3"/>
        <v>19.099999999999998</v>
      </c>
      <c r="H24" s="7">
        <v>16.600000000000001</v>
      </c>
      <c r="J24" s="3" t="s">
        <v>18</v>
      </c>
      <c r="K24" s="4">
        <v>15.842199999999998</v>
      </c>
      <c r="L24" s="4">
        <f t="shared" si="0"/>
        <v>-3.2577999999999996</v>
      </c>
      <c r="N24" s="5">
        <f t="shared" si="4"/>
        <v>-0.75780000000000314</v>
      </c>
    </row>
    <row r="25" spans="2:14" x14ac:dyDescent="0.25">
      <c r="B25" s="7" t="s">
        <v>28</v>
      </c>
      <c r="C25" s="2">
        <v>13</v>
      </c>
      <c r="D25" s="2">
        <v>18.8</v>
      </c>
      <c r="E25" s="2">
        <f t="shared" si="5"/>
        <v>18.400000000000002</v>
      </c>
      <c r="F25" s="2">
        <f t="shared" si="2"/>
        <v>20.200000000000003</v>
      </c>
      <c r="G25" s="2">
        <f t="shared" si="3"/>
        <v>21.700000000000003</v>
      </c>
      <c r="H25" s="7">
        <v>19.099999999999998</v>
      </c>
      <c r="J25" s="3" t="s">
        <v>19</v>
      </c>
      <c r="K25" s="4">
        <v>19.5701</v>
      </c>
      <c r="L25" s="4">
        <f t="shared" si="0"/>
        <v>-2.1299000000000028</v>
      </c>
      <c r="N25" s="5">
        <f t="shared" si="4"/>
        <v>0.47010000000000218</v>
      </c>
    </row>
    <row r="26" spans="2:14" x14ac:dyDescent="0.25">
      <c r="B26" s="7" t="s">
        <v>28</v>
      </c>
      <c r="C26" s="2">
        <v>14</v>
      </c>
      <c r="D26" s="2">
        <v>20.5</v>
      </c>
      <c r="E26" s="2">
        <f t="shared" si="5"/>
        <v>20.100000000000001</v>
      </c>
      <c r="F26" s="2">
        <f t="shared" si="2"/>
        <v>21.900000000000002</v>
      </c>
      <c r="G26" s="2">
        <f t="shared" si="3"/>
        <v>23.400000000000002</v>
      </c>
      <c r="H26" s="7">
        <v>21.700000000000003</v>
      </c>
      <c r="J26" s="3" t="s">
        <v>20</v>
      </c>
      <c r="K26" s="4">
        <v>22.447700000000001</v>
      </c>
      <c r="L26" s="4">
        <f t="shared" si="0"/>
        <v>-0.95230000000000103</v>
      </c>
      <c r="N26" s="5">
        <f t="shared" si="4"/>
        <v>0.74769999999999825</v>
      </c>
    </row>
    <row r="27" spans="2:14" x14ac:dyDescent="0.25">
      <c r="B27" s="7" t="s">
        <v>27</v>
      </c>
      <c r="C27" s="2">
        <v>15</v>
      </c>
      <c r="D27" s="2">
        <v>13.3</v>
      </c>
      <c r="E27" s="2">
        <f>D27</f>
        <v>13.3</v>
      </c>
      <c r="F27" s="2">
        <f t="shared" si="2"/>
        <v>15.100000000000001</v>
      </c>
      <c r="G27" s="2">
        <f t="shared" si="3"/>
        <v>16.600000000000001</v>
      </c>
      <c r="H27" s="7">
        <v>23.400000000000002</v>
      </c>
      <c r="J27" s="3" t="s">
        <v>21</v>
      </c>
      <c r="K27" s="4">
        <v>20.667900000000003</v>
      </c>
      <c r="L27" s="4">
        <f t="shared" si="0"/>
        <v>4.0679000000000016</v>
      </c>
      <c r="N27" s="9">
        <f t="shared" si="4"/>
        <v>-2.7320999999999991</v>
      </c>
    </row>
    <row r="28" spans="2:14" x14ac:dyDescent="0.25">
      <c r="B28" s="7" t="s">
        <v>27</v>
      </c>
      <c r="C28" s="2">
        <v>16</v>
      </c>
      <c r="D28" s="2">
        <v>10.8</v>
      </c>
      <c r="E28" s="2">
        <f t="shared" ref="E28:E30" si="6">D28</f>
        <v>10.8</v>
      </c>
      <c r="F28" s="2">
        <f t="shared" si="2"/>
        <v>12.600000000000001</v>
      </c>
      <c r="G28" s="2">
        <f t="shared" si="3"/>
        <v>14.100000000000001</v>
      </c>
      <c r="H28" s="7">
        <v>16.600000000000001</v>
      </c>
      <c r="J28" s="3" t="s">
        <v>22</v>
      </c>
      <c r="K28" s="4">
        <v>17.295300000000001</v>
      </c>
      <c r="L28" s="4">
        <f t="shared" si="0"/>
        <v>3.1952999999999996</v>
      </c>
      <c r="N28" s="5">
        <f t="shared" si="4"/>
        <v>0.69529999999999959</v>
      </c>
    </row>
    <row r="29" spans="2:14" x14ac:dyDescent="0.25">
      <c r="B29" s="7" t="s">
        <v>27</v>
      </c>
      <c r="C29" s="2">
        <v>17</v>
      </c>
      <c r="D29" s="2">
        <v>11.6</v>
      </c>
      <c r="E29" s="2">
        <f t="shared" si="6"/>
        <v>11.6</v>
      </c>
      <c r="F29" s="2">
        <f t="shared" si="2"/>
        <v>13.4</v>
      </c>
      <c r="G29" s="2">
        <f t="shared" si="3"/>
        <v>14.9</v>
      </c>
      <c r="H29" s="7">
        <v>14.100000000000001</v>
      </c>
      <c r="J29" s="3" t="s">
        <v>23</v>
      </c>
      <c r="K29" s="4">
        <v>14.4177</v>
      </c>
      <c r="L29" s="4">
        <f t="shared" si="0"/>
        <v>-0.4823000000000004</v>
      </c>
      <c r="N29" s="5">
        <f t="shared" si="4"/>
        <v>0.31769999999999854</v>
      </c>
    </row>
    <row r="30" spans="2:14" x14ac:dyDescent="0.25">
      <c r="B30" s="7" t="s">
        <v>27</v>
      </c>
      <c r="C30" s="2">
        <v>18</v>
      </c>
      <c r="D30" s="2">
        <v>14.9</v>
      </c>
      <c r="E30" s="2">
        <f t="shared" si="6"/>
        <v>14.9</v>
      </c>
      <c r="F30" s="2">
        <f t="shared" si="2"/>
        <v>16.7</v>
      </c>
      <c r="G30" s="2">
        <f t="shared" si="3"/>
        <v>18.2</v>
      </c>
      <c r="H30" s="7">
        <v>14.9</v>
      </c>
      <c r="J30" s="3" t="s">
        <v>24</v>
      </c>
      <c r="K30" s="4">
        <v>16.951000000000001</v>
      </c>
      <c r="L30" s="4">
        <f t="shared" si="0"/>
        <v>-1.2489999999999988</v>
      </c>
      <c r="N30" s="5">
        <f t="shared" si="4"/>
        <v>2.0510000000000002</v>
      </c>
    </row>
  </sheetData>
  <mergeCells count="2">
    <mergeCell ref="F9:F10"/>
    <mergeCell ref="D10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7"/>
  <sheetViews>
    <sheetView workbookViewId="0">
      <selection activeCell="A20" sqref="A20:XFD20"/>
    </sheetView>
  </sheetViews>
  <sheetFormatPr defaultRowHeight="15" x14ac:dyDescent="0.25"/>
  <cols>
    <col min="7" max="7" width="10.140625" customWidth="1"/>
    <col min="8" max="8" width="12.7109375" customWidth="1"/>
    <col min="9" max="9" width="11.42578125" customWidth="1"/>
  </cols>
  <sheetData>
    <row r="1" spans="3:13" ht="21" x14ac:dyDescent="0.35">
      <c r="D1" s="6" t="s">
        <v>0</v>
      </c>
    </row>
    <row r="2" spans="3:13" ht="21" x14ac:dyDescent="0.35">
      <c r="D2" s="6" t="s">
        <v>31</v>
      </c>
    </row>
    <row r="3" spans="3:13" x14ac:dyDescent="0.25">
      <c r="G3" t="s">
        <v>6</v>
      </c>
    </row>
    <row r="4" spans="3:13" x14ac:dyDescent="0.25">
      <c r="G4" s="1">
        <v>43684</v>
      </c>
      <c r="K4" t="s">
        <v>25</v>
      </c>
    </row>
    <row r="6" spans="3:13" x14ac:dyDescent="0.25">
      <c r="H6" s="11" t="s">
        <v>29</v>
      </c>
      <c r="I6" t="s">
        <v>30</v>
      </c>
    </row>
    <row r="7" spans="3:13" x14ac:dyDescent="0.25">
      <c r="C7" t="s">
        <v>2</v>
      </c>
      <c r="E7" s="11" t="s">
        <v>1</v>
      </c>
      <c r="F7" s="8" t="s">
        <v>32</v>
      </c>
      <c r="G7" t="s">
        <v>3</v>
      </c>
      <c r="H7" s="11"/>
      <c r="I7" s="7">
        <v>1.5</v>
      </c>
      <c r="M7" t="s">
        <v>26</v>
      </c>
    </row>
    <row r="8" spans="3:13" x14ac:dyDescent="0.25">
      <c r="E8" s="12"/>
      <c r="F8" s="8"/>
      <c r="G8" t="s">
        <v>4</v>
      </c>
      <c r="H8" s="2">
        <v>1.8</v>
      </c>
      <c r="I8" s="7" t="s">
        <v>5</v>
      </c>
      <c r="M8" s="7" t="s">
        <v>5</v>
      </c>
    </row>
    <row r="9" spans="3:13" x14ac:dyDescent="0.25">
      <c r="E9" s="2" t="s">
        <v>5</v>
      </c>
      <c r="F9" s="2"/>
      <c r="G9" s="2" t="s">
        <v>5</v>
      </c>
      <c r="H9" s="2" t="s">
        <v>5</v>
      </c>
      <c r="I9" s="7"/>
    </row>
    <row r="10" spans="3:13" x14ac:dyDescent="0.25">
      <c r="C10" s="7" t="s">
        <v>27</v>
      </c>
      <c r="D10" s="2">
        <v>1</v>
      </c>
      <c r="E10" s="2">
        <v>16.600000000000001</v>
      </c>
      <c r="F10" s="2">
        <f>E10</f>
        <v>16.600000000000001</v>
      </c>
      <c r="G10" s="2">
        <f>E10-0</f>
        <v>16.600000000000001</v>
      </c>
      <c r="H10" s="2">
        <f>G10+H$8</f>
        <v>18.400000000000002</v>
      </c>
      <c r="I10" s="2">
        <f>H10+I$7</f>
        <v>19.900000000000002</v>
      </c>
      <c r="K10" s="3" t="s">
        <v>7</v>
      </c>
      <c r="L10" s="4">
        <v>19.899000000000001</v>
      </c>
      <c r="M10" s="4">
        <f>L10-I10</f>
        <v>-1.0000000000012221E-3</v>
      </c>
    </row>
    <row r="11" spans="3:13" x14ac:dyDescent="0.25">
      <c r="C11" s="7" t="s">
        <v>27</v>
      </c>
      <c r="D11" s="2">
        <v>2</v>
      </c>
      <c r="E11" s="2">
        <v>19.3</v>
      </c>
      <c r="F11" s="2">
        <f t="shared" ref="F11:F27" si="0">E11</f>
        <v>19.3</v>
      </c>
      <c r="G11" s="2">
        <f t="shared" ref="G11:G14" si="1">E11-0</f>
        <v>19.3</v>
      </c>
      <c r="H11" s="2">
        <f t="shared" ref="H11:H27" si="2">G11+H$8</f>
        <v>21.1</v>
      </c>
      <c r="I11" s="2">
        <f t="shared" ref="I11:I26" si="3">H11+I$7</f>
        <v>22.6</v>
      </c>
      <c r="K11" s="3" t="s">
        <v>8</v>
      </c>
      <c r="L11" s="4">
        <v>22.7073</v>
      </c>
      <c r="M11" s="4">
        <f t="shared" ref="M11:M27" si="4">L11-I11</f>
        <v>0.10729999999999862</v>
      </c>
    </row>
    <row r="12" spans="3:13" x14ac:dyDescent="0.25">
      <c r="C12" s="7" t="s">
        <v>27</v>
      </c>
      <c r="D12" s="2">
        <v>3</v>
      </c>
      <c r="E12" s="2">
        <v>22.9</v>
      </c>
      <c r="F12" s="2">
        <f t="shared" si="0"/>
        <v>22.9</v>
      </c>
      <c r="G12" s="2">
        <f t="shared" si="1"/>
        <v>22.9</v>
      </c>
      <c r="H12" s="2">
        <f t="shared" si="2"/>
        <v>24.7</v>
      </c>
      <c r="I12" s="2">
        <f t="shared" si="3"/>
        <v>26.2</v>
      </c>
      <c r="K12" s="3" t="s">
        <v>9</v>
      </c>
      <c r="L12" s="4">
        <v>25.636600000000001</v>
      </c>
      <c r="M12" s="4">
        <f t="shared" si="4"/>
        <v>-0.5633999999999979</v>
      </c>
    </row>
    <row r="13" spans="3:13" x14ac:dyDescent="0.25">
      <c r="C13" s="7" t="s">
        <v>27</v>
      </c>
      <c r="D13" s="2">
        <v>4</v>
      </c>
      <c r="E13" s="2">
        <v>24.5</v>
      </c>
      <c r="F13" s="2">
        <f t="shared" si="0"/>
        <v>24.5</v>
      </c>
      <c r="G13" s="2">
        <f t="shared" si="1"/>
        <v>24.5</v>
      </c>
      <c r="H13" s="2">
        <f t="shared" si="2"/>
        <v>26.3</v>
      </c>
      <c r="I13" s="2">
        <f t="shared" si="3"/>
        <v>27.8</v>
      </c>
      <c r="K13" s="3" t="s">
        <v>10</v>
      </c>
      <c r="L13" s="4">
        <v>28.761699999999998</v>
      </c>
      <c r="M13" s="4">
        <f t="shared" si="4"/>
        <v>0.96169999999999689</v>
      </c>
    </row>
    <row r="14" spans="3:13" x14ac:dyDescent="0.25">
      <c r="C14" s="7" t="s">
        <v>27</v>
      </c>
      <c r="D14" s="2">
        <v>5</v>
      </c>
      <c r="E14" s="2">
        <v>27.2</v>
      </c>
      <c r="F14" s="2">
        <f t="shared" si="0"/>
        <v>27.2</v>
      </c>
      <c r="G14" s="2">
        <f t="shared" si="1"/>
        <v>27.2</v>
      </c>
      <c r="H14" s="2">
        <f t="shared" si="2"/>
        <v>29</v>
      </c>
      <c r="I14" s="2">
        <f t="shared" si="3"/>
        <v>30.5</v>
      </c>
      <c r="K14" s="3" t="s">
        <v>11</v>
      </c>
      <c r="L14" s="4">
        <v>31.571100000000001</v>
      </c>
      <c r="M14" s="4">
        <f t="shared" si="4"/>
        <v>1.0711000000000013</v>
      </c>
    </row>
    <row r="15" spans="3:13" x14ac:dyDescent="0.25">
      <c r="C15" s="7" t="s">
        <v>28</v>
      </c>
      <c r="D15" s="2">
        <v>6</v>
      </c>
      <c r="E15" s="2">
        <v>14.4</v>
      </c>
      <c r="F15" s="2">
        <f t="shared" si="0"/>
        <v>14.4</v>
      </c>
      <c r="G15" s="2">
        <f t="shared" ref="G15:G23" si="5">E15-0.4</f>
        <v>14</v>
      </c>
      <c r="H15" s="2">
        <f t="shared" si="2"/>
        <v>15.8</v>
      </c>
      <c r="I15" s="2">
        <f t="shared" si="3"/>
        <v>17.3</v>
      </c>
      <c r="K15" s="3" t="s">
        <v>12</v>
      </c>
      <c r="L15" s="4">
        <v>20.600800000000003</v>
      </c>
      <c r="M15" s="4">
        <f t="shared" si="4"/>
        <v>3.3008000000000024</v>
      </c>
    </row>
    <row r="16" spans="3:13" x14ac:dyDescent="0.25">
      <c r="C16" s="7" t="s">
        <v>28</v>
      </c>
      <c r="D16" s="2">
        <v>7</v>
      </c>
      <c r="E16" s="2">
        <v>11.9</v>
      </c>
      <c r="F16" s="2">
        <f t="shared" si="0"/>
        <v>11.9</v>
      </c>
      <c r="G16" s="2">
        <f t="shared" si="5"/>
        <v>11.5</v>
      </c>
      <c r="H16" s="2">
        <f t="shared" si="2"/>
        <v>13.3</v>
      </c>
      <c r="I16" s="2">
        <f t="shared" si="3"/>
        <v>14.8</v>
      </c>
      <c r="K16" s="3" t="s">
        <v>13</v>
      </c>
      <c r="L16" s="4">
        <v>17.671500000000002</v>
      </c>
      <c r="M16" s="4">
        <f t="shared" si="4"/>
        <v>2.8715000000000011</v>
      </c>
    </row>
    <row r="17" spans="3:13" x14ac:dyDescent="0.25">
      <c r="C17" s="7" t="s">
        <v>28</v>
      </c>
      <c r="D17" s="2">
        <v>8</v>
      </c>
      <c r="E17" s="2">
        <v>9.1999999999999993</v>
      </c>
      <c r="F17" s="2">
        <f t="shared" si="0"/>
        <v>9.1999999999999993</v>
      </c>
      <c r="G17" s="2">
        <f t="shared" si="5"/>
        <v>8.7999999999999989</v>
      </c>
      <c r="H17" s="2">
        <f t="shared" si="2"/>
        <v>10.6</v>
      </c>
      <c r="I17" s="2">
        <f t="shared" si="3"/>
        <v>12.1</v>
      </c>
      <c r="K17" s="3" t="s">
        <v>14</v>
      </c>
      <c r="L17" s="4">
        <v>14.8621</v>
      </c>
      <c r="M17" s="4">
        <f t="shared" si="4"/>
        <v>2.7621000000000002</v>
      </c>
    </row>
    <row r="18" spans="3:13" x14ac:dyDescent="0.25">
      <c r="C18" s="7" t="s">
        <v>28</v>
      </c>
      <c r="D18" s="2">
        <v>9</v>
      </c>
      <c r="E18" s="2">
        <v>8.3000000000000007</v>
      </c>
      <c r="F18" s="2">
        <f t="shared" si="0"/>
        <v>8.3000000000000007</v>
      </c>
      <c r="G18" s="2">
        <f>E18-0.4</f>
        <v>7.9</v>
      </c>
      <c r="H18" s="2">
        <f t="shared" si="2"/>
        <v>9.7000000000000011</v>
      </c>
      <c r="I18" s="2">
        <f t="shared" si="3"/>
        <v>11.200000000000001</v>
      </c>
      <c r="K18" s="3" t="s">
        <v>15</v>
      </c>
      <c r="L18" s="4">
        <v>11.737</v>
      </c>
      <c r="M18" s="4">
        <f t="shared" si="4"/>
        <v>0.53699999999999903</v>
      </c>
    </row>
    <row r="19" spans="3:13" x14ac:dyDescent="0.25">
      <c r="C19" s="7" t="s">
        <v>28</v>
      </c>
      <c r="D19" s="2">
        <v>10</v>
      </c>
      <c r="E19" s="2">
        <v>10.5</v>
      </c>
      <c r="F19" s="2">
        <f t="shared" si="0"/>
        <v>10.5</v>
      </c>
      <c r="G19" s="2">
        <f t="shared" si="5"/>
        <v>10.1</v>
      </c>
      <c r="H19" s="2">
        <f t="shared" si="2"/>
        <v>11.9</v>
      </c>
      <c r="I19" s="2">
        <f t="shared" si="3"/>
        <v>13.4</v>
      </c>
      <c r="K19" s="3" t="s">
        <v>16</v>
      </c>
      <c r="L19" s="4">
        <v>10.085900000000001</v>
      </c>
      <c r="M19" s="4">
        <f t="shared" si="4"/>
        <v>-3.3140999999999998</v>
      </c>
    </row>
    <row r="20" spans="3:13" x14ac:dyDescent="0.25">
      <c r="C20" s="7" t="s">
        <v>28</v>
      </c>
      <c r="D20" s="2">
        <v>11</v>
      </c>
      <c r="E20" s="2">
        <v>13.7</v>
      </c>
      <c r="F20" s="2">
        <f t="shared" si="0"/>
        <v>13.7</v>
      </c>
      <c r="G20" s="2">
        <f t="shared" si="5"/>
        <v>13.299999999999999</v>
      </c>
      <c r="H20" s="2">
        <f t="shared" si="2"/>
        <v>15.1</v>
      </c>
      <c r="I20" s="2">
        <f t="shared" si="3"/>
        <v>16.600000000000001</v>
      </c>
      <c r="K20" s="3" t="s">
        <v>17</v>
      </c>
      <c r="L20" s="4">
        <v>12.8942</v>
      </c>
      <c r="M20" s="4">
        <f t="shared" si="4"/>
        <v>-3.7058000000000018</v>
      </c>
    </row>
    <row r="21" spans="3:13" x14ac:dyDescent="0.25">
      <c r="C21" s="7" t="s">
        <v>28</v>
      </c>
      <c r="D21" s="2">
        <v>12</v>
      </c>
      <c r="E21" s="2">
        <v>16.2</v>
      </c>
      <c r="F21" s="2">
        <f t="shared" si="0"/>
        <v>16.2</v>
      </c>
      <c r="G21" s="2">
        <f t="shared" si="5"/>
        <v>15.799999999999999</v>
      </c>
      <c r="H21" s="2">
        <f t="shared" si="2"/>
        <v>17.599999999999998</v>
      </c>
      <c r="I21" s="2">
        <f t="shared" si="3"/>
        <v>19.099999999999998</v>
      </c>
      <c r="K21" s="3" t="s">
        <v>18</v>
      </c>
      <c r="L21" s="4">
        <v>15.842199999999998</v>
      </c>
      <c r="M21" s="4">
        <f t="shared" si="4"/>
        <v>-3.2577999999999996</v>
      </c>
    </row>
    <row r="22" spans="3:13" x14ac:dyDescent="0.25">
      <c r="C22" s="7" t="s">
        <v>28</v>
      </c>
      <c r="D22" s="2">
        <v>13</v>
      </c>
      <c r="E22" s="2">
        <v>18.8</v>
      </c>
      <c r="F22" s="2">
        <f t="shared" si="0"/>
        <v>18.8</v>
      </c>
      <c r="G22" s="2">
        <f t="shared" si="5"/>
        <v>18.400000000000002</v>
      </c>
      <c r="H22" s="2">
        <f t="shared" si="2"/>
        <v>20.200000000000003</v>
      </c>
      <c r="I22" s="2">
        <f t="shared" si="3"/>
        <v>21.700000000000003</v>
      </c>
      <c r="K22" s="3" t="s">
        <v>19</v>
      </c>
      <c r="L22" s="4">
        <v>19.5701</v>
      </c>
      <c r="M22" s="4">
        <f t="shared" si="4"/>
        <v>-2.1299000000000028</v>
      </c>
    </row>
    <row r="23" spans="3:13" x14ac:dyDescent="0.25">
      <c r="C23" s="7" t="s">
        <v>28</v>
      </c>
      <c r="D23" s="2">
        <v>14</v>
      </c>
      <c r="E23" s="2">
        <v>20.5</v>
      </c>
      <c r="F23" s="2">
        <f t="shared" si="0"/>
        <v>20.5</v>
      </c>
      <c r="G23" s="2">
        <f t="shared" si="5"/>
        <v>20.100000000000001</v>
      </c>
      <c r="H23" s="2">
        <f t="shared" si="2"/>
        <v>21.900000000000002</v>
      </c>
      <c r="I23" s="2">
        <f t="shared" si="3"/>
        <v>23.400000000000002</v>
      </c>
      <c r="K23" s="3" t="s">
        <v>20</v>
      </c>
      <c r="L23" s="4">
        <v>22.447700000000001</v>
      </c>
      <c r="M23" s="4">
        <f t="shared" si="4"/>
        <v>-0.95230000000000103</v>
      </c>
    </row>
    <row r="24" spans="3:13" x14ac:dyDescent="0.25">
      <c r="C24" s="7" t="s">
        <v>27</v>
      </c>
      <c r="D24" s="2">
        <v>15</v>
      </c>
      <c r="E24" s="2">
        <v>13.3</v>
      </c>
      <c r="F24" s="2">
        <f t="shared" si="0"/>
        <v>13.3</v>
      </c>
      <c r="G24" s="2">
        <f>E24</f>
        <v>13.3</v>
      </c>
      <c r="H24" s="2">
        <f t="shared" si="2"/>
        <v>15.100000000000001</v>
      </c>
      <c r="I24" s="2">
        <f t="shared" si="3"/>
        <v>16.600000000000001</v>
      </c>
      <c r="K24" s="3" t="s">
        <v>21</v>
      </c>
      <c r="L24" s="4">
        <v>20.667900000000003</v>
      </c>
      <c r="M24" s="4">
        <f t="shared" si="4"/>
        <v>4.0679000000000016</v>
      </c>
    </row>
    <row r="25" spans="3:13" x14ac:dyDescent="0.25">
      <c r="C25" s="7" t="s">
        <v>27</v>
      </c>
      <c r="D25" s="2">
        <v>16</v>
      </c>
      <c r="E25" s="2">
        <v>10.8</v>
      </c>
      <c r="F25" s="2">
        <f t="shared" si="0"/>
        <v>10.8</v>
      </c>
      <c r="G25" s="2">
        <f t="shared" ref="G25:G27" si="6">E25</f>
        <v>10.8</v>
      </c>
      <c r="H25" s="2">
        <f t="shared" si="2"/>
        <v>12.600000000000001</v>
      </c>
      <c r="I25" s="2">
        <f t="shared" si="3"/>
        <v>14.100000000000001</v>
      </c>
      <c r="K25" s="3" t="s">
        <v>22</v>
      </c>
      <c r="L25" s="4">
        <v>17.295300000000001</v>
      </c>
      <c r="M25" s="4">
        <f t="shared" si="4"/>
        <v>3.1952999999999996</v>
      </c>
    </row>
    <row r="26" spans="3:13" x14ac:dyDescent="0.25">
      <c r="C26" s="7" t="s">
        <v>27</v>
      </c>
      <c r="D26" s="2">
        <v>17</v>
      </c>
      <c r="E26" s="2">
        <v>11.6</v>
      </c>
      <c r="F26" s="2">
        <f t="shared" si="0"/>
        <v>11.6</v>
      </c>
      <c r="G26" s="2">
        <f t="shared" si="6"/>
        <v>11.6</v>
      </c>
      <c r="H26" s="2">
        <f t="shared" si="2"/>
        <v>13.4</v>
      </c>
      <c r="I26" s="2">
        <f t="shared" si="3"/>
        <v>14.9</v>
      </c>
      <c r="K26" s="3" t="s">
        <v>23</v>
      </c>
      <c r="L26" s="4">
        <v>14.4177</v>
      </c>
      <c r="M26" s="4">
        <f t="shared" si="4"/>
        <v>-0.4823000000000004</v>
      </c>
    </row>
    <row r="27" spans="3:13" x14ac:dyDescent="0.25">
      <c r="C27" s="7" t="s">
        <v>27</v>
      </c>
      <c r="D27" s="2">
        <v>18</v>
      </c>
      <c r="E27" s="2">
        <v>14.9</v>
      </c>
      <c r="F27" s="2">
        <f t="shared" si="0"/>
        <v>14.9</v>
      </c>
      <c r="G27" s="2">
        <f t="shared" si="6"/>
        <v>14.9</v>
      </c>
      <c r="H27" s="2">
        <f t="shared" si="2"/>
        <v>16.7</v>
      </c>
      <c r="I27" s="2">
        <f>H27+I$7</f>
        <v>18.2</v>
      </c>
      <c r="K27" s="3" t="s">
        <v>24</v>
      </c>
      <c r="L27" s="4">
        <v>16.951000000000001</v>
      </c>
      <c r="M27" s="4">
        <f t="shared" si="4"/>
        <v>-1.2489999999999988</v>
      </c>
    </row>
  </sheetData>
  <mergeCells count="2">
    <mergeCell ref="H6:H7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Nominal</vt:lpstr>
      <vt:lpstr>Phi move</vt:lpstr>
      <vt:lpstr>Short cut version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Iliyanov Mihaylov</dc:creator>
  <cp:lastModifiedBy>Ian Crotty</cp:lastModifiedBy>
  <cp:lastPrinted>2019-12-02T14:40:18Z</cp:lastPrinted>
  <dcterms:created xsi:type="dcterms:W3CDTF">2019-08-07T09:27:11Z</dcterms:created>
  <dcterms:modified xsi:type="dcterms:W3CDTF">2019-12-02T14:49:43Z</dcterms:modified>
</cp:coreProperties>
</file>