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Gas\"/>
    </mc:Choice>
  </mc:AlternateContent>
  <bookViews>
    <workbookView xWindow="0" yWindow="0" windowWidth="11025" windowHeight="11460"/>
  </bookViews>
  <sheets>
    <sheet name="Full" sheetId="1" r:id="rId1"/>
    <sheet name="smal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U31" i="1"/>
  <c r="D12" i="2" l="1"/>
  <c r="D11" i="2"/>
  <c r="D14" i="2" s="1"/>
  <c r="G10" i="2"/>
  <c r="G12" i="2" s="1"/>
  <c r="G9" i="2"/>
  <c r="G11" i="2" s="1"/>
  <c r="G13" i="2" l="1"/>
  <c r="G14" i="2" s="1"/>
  <c r="H48" i="1"/>
  <c r="H45" i="1"/>
  <c r="H44" i="1"/>
  <c r="H43" i="1"/>
  <c r="H42" i="1"/>
  <c r="E45" i="1"/>
  <c r="E48" i="1"/>
  <c r="U32" i="1"/>
  <c r="S31" i="1"/>
  <c r="E14" i="1"/>
  <c r="K14" i="1"/>
  <c r="J12" i="1"/>
  <c r="J10" i="1"/>
  <c r="S32" i="1"/>
  <c r="H46" i="1" l="1"/>
</calcChain>
</file>

<file path=xl/sharedStrings.xml><?xml version="1.0" encoding="utf-8"?>
<sst xmlns="http://schemas.openxmlformats.org/spreadsheetml/2006/main" count="79" uniqueCount="49">
  <si>
    <t>channels</t>
  </si>
  <si>
    <t>Flow rate/channel</t>
  </si>
  <si>
    <t>Chamber Volume</t>
  </si>
  <si>
    <t>Exchange Rate/hr</t>
  </si>
  <si>
    <t>RE3/1</t>
  </si>
  <si>
    <t>Vol =</t>
  </si>
  <si>
    <t>1.2m</t>
  </si>
  <si>
    <t>0.7m</t>
  </si>
  <si>
    <t>H* th*(B1 + B20)/2</t>
  </si>
  <si>
    <t>RE4/1</t>
  </si>
  <si>
    <t>Vol RE3/1</t>
  </si>
  <si>
    <t>Vol RE4/1</t>
  </si>
  <si>
    <t>th</t>
  </si>
  <si>
    <t>H</t>
  </si>
  <si>
    <t>B1</t>
  </si>
  <si>
    <t>B2</t>
  </si>
  <si>
    <t>Vol</t>
  </si>
  <si>
    <t>[cm3]</t>
  </si>
  <si>
    <t>Gaps</t>
  </si>
  <si>
    <t>2*1.4mm * 1.6m (1.2m + 0.8m)/2</t>
  </si>
  <si>
    <t>2*1.4mm * 1.3m (1.2 + 0.7m)/2</t>
  </si>
  <si>
    <t>[litres]</t>
  </si>
  <si>
    <t>[litres/hr]</t>
  </si>
  <si>
    <t>Flow rate /station</t>
  </si>
  <si>
    <t>Flow rate per rack</t>
  </si>
  <si>
    <t xml:space="preserve"> Total per Endcap</t>
  </si>
  <si>
    <t>H= 1.6m</t>
  </si>
  <si>
    <t>H= 1.3m</t>
  </si>
  <si>
    <t>Gas system RE3/1 and RE4/1</t>
  </si>
  <si>
    <t>Approx Volumes</t>
  </si>
  <si>
    <t>60deg Sectors</t>
  </si>
  <si>
    <t>Ian Crotty</t>
  </si>
  <si>
    <t>The RE3 gas rack has 12 free channels already piped to RE3/1 bulkheads.</t>
  </si>
  <si>
    <t>Isn't it better to have more channels and a higher total flow</t>
  </si>
  <si>
    <t>as the gas rack capacity is 15l/hr per channel</t>
  </si>
  <si>
    <t>RE4/1 Station</t>
  </si>
  <si>
    <t>RE3/1 Station</t>
  </si>
  <si>
    <t>Per End Cap</t>
  </si>
  <si>
    <t>[itres/hr]</t>
  </si>
  <si>
    <t>Rack</t>
  </si>
  <si>
    <t>Gas Volumes &amp; Flow Rates</t>
  </si>
  <si>
    <t>Area</t>
  </si>
  <si>
    <t>[M2]</t>
  </si>
  <si>
    <t>Exchange Rate/hour</t>
  </si>
  <si>
    <t>Chamber per sector</t>
  </si>
  <si>
    <t>60 deg</t>
  </si>
  <si>
    <t>Flow Rates per channel</t>
  </si>
  <si>
    <t xml:space="preserve">Total System </t>
  </si>
  <si>
    <t>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</si>
</sst>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2" fillId="0" borderId="0" xfId="0" applyFont="1"/>
    <xf numFmtId="15" fontId="0" fillId="0" borderId="0" xfId="0" applyNumberFormat="1"/>
    <xf numFmtId="0" fontId="1" fillId="0" borderId="0" xfId="0" applyFont="1"/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552449</xdr:colOff>
      <xdr:row>18</xdr:row>
      <xdr:rowOff>190499</xdr:rowOff>
    </xdr:from>
    <xdr:to>
      <xdr:col>11</xdr:col>
      <xdr:colOff>390524</xdr:colOff>
      <xdr:row>30</xdr:row>
      <xdr:rowOff>123824</xdr:rowOff>
    </xdr:to>
    <xdr:sp macro="" textlink="">
      <xdr:nvSpPr>
        <xdr:cNvPr id="2" name="Trapezoid 1"/>
        <xdr:cNvSpPr/>
      </xdr:nvSpPr>
      <xdr:spPr>
        <a:xfrm rot="10800000">
          <a:off x="5429249" y="2095499"/>
          <a:ext cx="1666875" cy="2028825"/>
        </a:xfrm>
        <a:prstGeom prst="trapezoid">
          <a:avLst/>
        </a:prstGeom>
        <a:solidFill>
          <a:schemeClr val="accent6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U49"/>
  <sheetViews>
    <sheetView tabSelected="1" topLeftCell="A15" workbookViewId="0">
      <selection activeCell="D26" sqref="D26"/>
    </sheetView>
  </sheetViews>
  <sheetFormatPr defaultRowHeight="15" x14ac:dyDescent="0.25"/>
  <cols>
    <col min="4" max="4" width="19.5703125" customWidth="1"/>
    <col min="6" max="7" width="10" customWidth="1"/>
    <col min="8" max="8" width="12.7109375" customWidth="1"/>
    <col min="9" max="9" width="12.28515625" customWidth="1"/>
    <col min="10" max="11" width="10.42578125" customWidth="1"/>
    <col min="14" max="14" width="9.7109375" bestFit="1" customWidth="1"/>
    <col min="19" max="19" width="12" customWidth="1"/>
  </cols>
  <sheetData>
    <row r="4" spans="4:14" ht="21" x14ac:dyDescent="0.35">
      <c r="D4" s="5" t="s">
        <v>28</v>
      </c>
      <c r="E4" s="5"/>
      <c r="F4" s="5"/>
      <c r="G4" s="5"/>
      <c r="H4" s="5" t="s">
        <v>29</v>
      </c>
      <c r="I4" s="5"/>
    </row>
    <row r="6" spans="4:14" x14ac:dyDescent="0.25">
      <c r="E6" s="2" t="s">
        <v>0</v>
      </c>
      <c r="F6" s="18" t="s">
        <v>3</v>
      </c>
      <c r="G6" s="3"/>
      <c r="H6" s="18" t="s">
        <v>2</v>
      </c>
      <c r="I6" s="18" t="s">
        <v>1</v>
      </c>
      <c r="J6" s="18" t="s">
        <v>23</v>
      </c>
      <c r="K6" s="18" t="s">
        <v>24</v>
      </c>
    </row>
    <row r="7" spans="4:14" x14ac:dyDescent="0.25">
      <c r="E7" s="18" t="s">
        <v>30</v>
      </c>
      <c r="F7" s="20"/>
      <c r="G7" s="8"/>
      <c r="H7" s="18"/>
      <c r="I7" s="18"/>
      <c r="J7" s="18"/>
      <c r="K7" s="18"/>
    </row>
    <row r="8" spans="4:14" x14ac:dyDescent="0.25">
      <c r="E8" s="18"/>
      <c r="F8" s="1"/>
      <c r="G8" s="1"/>
      <c r="H8" s="3" t="s">
        <v>21</v>
      </c>
      <c r="I8" s="2" t="s">
        <v>22</v>
      </c>
      <c r="J8" s="2" t="s">
        <v>22</v>
      </c>
      <c r="K8" s="2" t="s">
        <v>22</v>
      </c>
    </row>
    <row r="9" spans="4:14" x14ac:dyDescent="0.25">
      <c r="F9" s="1"/>
      <c r="G9" s="1"/>
      <c r="H9" s="1"/>
    </row>
    <row r="10" spans="4:14" x14ac:dyDescent="0.25">
      <c r="D10" s="2" t="s">
        <v>4</v>
      </c>
      <c r="E10" s="2">
        <v>6</v>
      </c>
      <c r="F10" s="2">
        <v>1</v>
      </c>
      <c r="G10" s="2"/>
      <c r="H10" s="2">
        <v>4.5</v>
      </c>
      <c r="I10" s="2">
        <v>5</v>
      </c>
      <c r="J10" s="2">
        <f>I10*E10</f>
        <v>30</v>
      </c>
      <c r="K10" s="4"/>
      <c r="N10" t="s">
        <v>31</v>
      </c>
    </row>
    <row r="11" spans="4:14" x14ac:dyDescent="0.25">
      <c r="K11" s="4"/>
      <c r="N11" s="6">
        <v>42768</v>
      </c>
    </row>
    <row r="12" spans="4:14" x14ac:dyDescent="0.25">
      <c r="D12" s="2" t="s">
        <v>9</v>
      </c>
      <c r="E12" s="2">
        <v>6</v>
      </c>
      <c r="F12" s="2">
        <v>1</v>
      </c>
      <c r="G12" s="2"/>
      <c r="H12" s="2">
        <v>3.5</v>
      </c>
      <c r="I12" s="2">
        <v>4</v>
      </c>
      <c r="J12" s="2">
        <f>I12*E12</f>
        <v>24</v>
      </c>
      <c r="K12" s="4"/>
    </row>
    <row r="13" spans="4:14" x14ac:dyDescent="0.25">
      <c r="D13" s="18" t="s">
        <v>25</v>
      </c>
    </row>
    <row r="14" spans="4:14" x14ac:dyDescent="0.25">
      <c r="D14" s="18"/>
      <c r="E14" s="2">
        <f>E10+E12</f>
        <v>12</v>
      </c>
      <c r="K14" s="2">
        <f>J10+J12</f>
        <v>54</v>
      </c>
    </row>
    <row r="16" spans="4:14" x14ac:dyDescent="0.25">
      <c r="D16" t="s">
        <v>32</v>
      </c>
    </row>
    <row r="18" spans="4:21" x14ac:dyDescent="0.25">
      <c r="D18" s="7" t="s">
        <v>33</v>
      </c>
      <c r="E18" s="7"/>
      <c r="F18" s="7"/>
      <c r="G18" s="7"/>
      <c r="H18" s="7"/>
      <c r="I18" s="7"/>
    </row>
    <row r="19" spans="4:21" x14ac:dyDescent="0.25">
      <c r="D19" s="7" t="s">
        <v>34</v>
      </c>
      <c r="E19" s="7"/>
      <c r="F19" s="7"/>
      <c r="G19" s="7"/>
      <c r="H19" s="7"/>
      <c r="K19" t="s">
        <v>6</v>
      </c>
    </row>
    <row r="23" spans="4:21" x14ac:dyDescent="0.25">
      <c r="H23" t="s">
        <v>4</v>
      </c>
      <c r="I23" t="s">
        <v>26</v>
      </c>
      <c r="O23" t="s">
        <v>5</v>
      </c>
      <c r="P23" t="s">
        <v>8</v>
      </c>
    </row>
    <row r="25" spans="4:21" x14ac:dyDescent="0.25">
      <c r="H25" t="s">
        <v>9</v>
      </c>
      <c r="I25" t="s">
        <v>27</v>
      </c>
      <c r="M25" t="s">
        <v>10</v>
      </c>
      <c r="P25" t="s">
        <v>19</v>
      </c>
    </row>
    <row r="27" spans="4:21" x14ac:dyDescent="0.25">
      <c r="M27" t="s">
        <v>11</v>
      </c>
      <c r="P27" t="s">
        <v>20</v>
      </c>
    </row>
    <row r="29" spans="4:21" x14ac:dyDescent="0.25">
      <c r="E29" s="10"/>
      <c r="N29" s="2" t="s">
        <v>18</v>
      </c>
      <c r="O29" s="2" t="s">
        <v>12</v>
      </c>
      <c r="P29" s="2" t="s">
        <v>13</v>
      </c>
      <c r="Q29" s="2" t="s">
        <v>14</v>
      </c>
      <c r="R29" s="2" t="s">
        <v>15</v>
      </c>
      <c r="S29" s="2" t="s">
        <v>16</v>
      </c>
      <c r="U29" t="s">
        <v>41</v>
      </c>
    </row>
    <row r="30" spans="4:21" x14ac:dyDescent="0.25">
      <c r="E30" s="10"/>
      <c r="N30" s="2"/>
      <c r="O30" s="2" t="s">
        <v>48</v>
      </c>
      <c r="P30" s="2" t="s">
        <v>48</v>
      </c>
      <c r="Q30" s="2" t="s">
        <v>48</v>
      </c>
      <c r="R30" s="2" t="s">
        <v>48</v>
      </c>
      <c r="S30" s="2" t="s">
        <v>17</v>
      </c>
      <c r="U30" t="s">
        <v>42</v>
      </c>
    </row>
    <row r="31" spans="4:21" x14ac:dyDescent="0.25">
      <c r="M31" s="2" t="s">
        <v>4</v>
      </c>
      <c r="N31" s="2">
        <v>2</v>
      </c>
      <c r="O31" s="2">
        <v>1.4</v>
      </c>
      <c r="P31" s="2">
        <v>1600</v>
      </c>
      <c r="Q31" s="2">
        <v>1200</v>
      </c>
      <c r="R31" s="2">
        <v>800</v>
      </c>
      <c r="S31" s="2">
        <f>N31*O31*P31*((Q31+R31)/2)/1000</f>
        <v>4480</v>
      </c>
      <c r="T31" s="2" t="s">
        <v>17</v>
      </c>
      <c r="U31" s="2">
        <f>P31*((Q31+R31)/2)/1000000</f>
        <v>1.6</v>
      </c>
    </row>
    <row r="32" spans="4:21" x14ac:dyDescent="0.25">
      <c r="K32" t="s">
        <v>7</v>
      </c>
      <c r="M32" s="2" t="s">
        <v>9</v>
      </c>
      <c r="N32" s="2">
        <v>2</v>
      </c>
      <c r="O32" s="2">
        <v>1.4</v>
      </c>
      <c r="P32" s="2">
        <v>1300</v>
      </c>
      <c r="Q32" s="2">
        <v>1200</v>
      </c>
      <c r="R32" s="2">
        <v>700</v>
      </c>
      <c r="S32" s="2">
        <f>N32*O32*P32*((Q32+R32)/2)/1000</f>
        <v>3457.9999999999995</v>
      </c>
      <c r="T32" s="2" t="s">
        <v>17</v>
      </c>
      <c r="U32" s="2">
        <f>P32*((Q32+R32)/2)/1000000</f>
        <v>1.2350000000000001</v>
      </c>
    </row>
    <row r="38" spans="4:8" ht="21" x14ac:dyDescent="0.35">
      <c r="D38" s="5" t="s">
        <v>40</v>
      </c>
    </row>
    <row r="39" spans="4:8" ht="30" x14ac:dyDescent="0.25">
      <c r="D39" s="2" t="s">
        <v>37</v>
      </c>
      <c r="E39" s="11" t="s">
        <v>16</v>
      </c>
      <c r="F39" s="19" t="s">
        <v>43</v>
      </c>
      <c r="G39" s="16" t="s">
        <v>44</v>
      </c>
      <c r="H39" s="16" t="s">
        <v>46</v>
      </c>
    </row>
    <row r="40" spans="4:8" x14ac:dyDescent="0.25">
      <c r="E40" s="11" t="s">
        <v>21</v>
      </c>
      <c r="F40" s="19"/>
      <c r="G40" s="16" t="s">
        <v>45</v>
      </c>
      <c r="H40" s="11" t="s">
        <v>38</v>
      </c>
    </row>
    <row r="41" spans="4:8" x14ac:dyDescent="0.25">
      <c r="F41" s="1"/>
      <c r="G41" s="1"/>
    </row>
    <row r="42" spans="4:8" x14ac:dyDescent="0.25">
      <c r="D42" s="12" t="s">
        <v>4</v>
      </c>
      <c r="E42" s="11">
        <v>4.5</v>
      </c>
      <c r="F42" s="11">
        <v>1</v>
      </c>
      <c r="G42" s="11">
        <v>3</v>
      </c>
      <c r="H42" s="11">
        <f>G42*E42</f>
        <v>13.5</v>
      </c>
    </row>
    <row r="43" spans="4:8" x14ac:dyDescent="0.25">
      <c r="D43" s="13" t="s">
        <v>9</v>
      </c>
      <c r="E43" s="11">
        <v>3.5</v>
      </c>
      <c r="F43" s="11">
        <v>1</v>
      </c>
      <c r="G43" s="11">
        <v>3</v>
      </c>
      <c r="H43" s="11">
        <f>G43*E43</f>
        <v>10.5</v>
      </c>
    </row>
    <row r="44" spans="4:8" ht="15" customHeight="1" x14ac:dyDescent="0.25">
      <c r="D44" s="17" t="s">
        <v>36</v>
      </c>
      <c r="E44" s="11">
        <f>E42*18</f>
        <v>81</v>
      </c>
      <c r="F44" s="11">
        <v>1</v>
      </c>
      <c r="G44" s="11">
        <v>3</v>
      </c>
      <c r="H44" s="11">
        <f>H42*6</f>
        <v>81</v>
      </c>
    </row>
    <row r="45" spans="4:8" ht="15" customHeight="1" x14ac:dyDescent="0.25">
      <c r="D45" s="17" t="s">
        <v>35</v>
      </c>
      <c r="E45" s="11">
        <f>E43*18</f>
        <v>63</v>
      </c>
      <c r="F45" s="11">
        <v>1</v>
      </c>
      <c r="G45" s="11">
        <v>3</v>
      </c>
      <c r="H45" s="11">
        <f>H43*6</f>
        <v>63</v>
      </c>
    </row>
    <row r="46" spans="4:8" x14ac:dyDescent="0.25">
      <c r="D46" s="2" t="s">
        <v>39</v>
      </c>
      <c r="H46" s="15">
        <f>H44+H45</f>
        <v>144</v>
      </c>
    </row>
    <row r="47" spans="4:8" x14ac:dyDescent="0.25">
      <c r="D47" s="4"/>
      <c r="H47" s="14"/>
    </row>
    <row r="48" spans="4:8" ht="15" customHeight="1" x14ac:dyDescent="0.25">
      <c r="D48" s="3" t="s">
        <v>47</v>
      </c>
      <c r="E48" s="11">
        <f>(E44+E45)*2</f>
        <v>288</v>
      </c>
      <c r="H48" s="11">
        <f>H46*2</f>
        <v>288</v>
      </c>
    </row>
    <row r="49" spans="5:5" x14ac:dyDescent="0.25">
      <c r="E49" s="9"/>
    </row>
  </sheetData>
  <mergeCells count="8">
    <mergeCell ref="K6:K7"/>
    <mergeCell ref="D13:D14"/>
    <mergeCell ref="E7:E8"/>
    <mergeCell ref="F39:F40"/>
    <mergeCell ref="F6:F7"/>
    <mergeCell ref="H6:H7"/>
    <mergeCell ref="I6:I7"/>
    <mergeCell ref="J6:J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4"/>
  <sheetViews>
    <sheetView workbookViewId="0">
      <selection activeCell="E23" sqref="E23"/>
    </sheetView>
  </sheetViews>
  <sheetFormatPr defaultRowHeight="15" x14ac:dyDescent="0.25"/>
  <cols>
    <col min="3" max="3" width="13" customWidth="1"/>
    <col min="4" max="4" width="9.140625" customWidth="1"/>
    <col min="5" max="5" width="13.28515625" customWidth="1"/>
    <col min="6" max="6" width="12.28515625" customWidth="1"/>
    <col min="7" max="7" width="13.42578125" customWidth="1"/>
  </cols>
  <sheetData>
    <row r="4" spans="3:7" ht="25.5" customHeight="1" x14ac:dyDescent="0.25"/>
    <row r="5" spans="3:7" ht="32.25" customHeight="1" x14ac:dyDescent="0.35">
      <c r="C5" s="5" t="s">
        <v>40</v>
      </c>
    </row>
    <row r="6" spans="3:7" ht="32.25" customHeight="1" x14ac:dyDescent="0.25">
      <c r="C6" s="2" t="s">
        <v>37</v>
      </c>
      <c r="D6" s="11" t="s">
        <v>16</v>
      </c>
      <c r="E6" s="19" t="s">
        <v>43</v>
      </c>
      <c r="F6" s="16" t="s">
        <v>44</v>
      </c>
      <c r="G6" s="16" t="s">
        <v>46</v>
      </c>
    </row>
    <row r="7" spans="3:7" x14ac:dyDescent="0.25">
      <c r="D7" s="11" t="s">
        <v>21</v>
      </c>
      <c r="E7" s="19"/>
      <c r="F7" s="16" t="s">
        <v>45</v>
      </c>
      <c r="G7" s="11" t="s">
        <v>38</v>
      </c>
    </row>
    <row r="8" spans="3:7" x14ac:dyDescent="0.25">
      <c r="E8" s="1"/>
      <c r="F8" s="1"/>
    </row>
    <row r="9" spans="3:7" x14ac:dyDescent="0.25">
      <c r="C9" s="12" t="s">
        <v>4</v>
      </c>
      <c r="D9" s="11">
        <v>4.5</v>
      </c>
      <c r="E9" s="11">
        <v>1</v>
      </c>
      <c r="F9" s="11">
        <v>3</v>
      </c>
      <c r="G9" s="11">
        <f>F9*D9</f>
        <v>13.5</v>
      </c>
    </row>
    <row r="10" spans="3:7" x14ac:dyDescent="0.25">
      <c r="C10" s="13" t="s">
        <v>9</v>
      </c>
      <c r="D10" s="11">
        <v>3.5</v>
      </c>
      <c r="E10" s="11">
        <v>1</v>
      </c>
      <c r="F10" s="11">
        <v>3</v>
      </c>
      <c r="G10" s="11">
        <f>F10*D10</f>
        <v>10.5</v>
      </c>
    </row>
    <row r="11" spans="3:7" ht="30" x14ac:dyDescent="0.25">
      <c r="C11" s="17" t="s">
        <v>36</v>
      </c>
      <c r="D11" s="11">
        <f>D9*18</f>
        <v>81</v>
      </c>
      <c r="E11" s="11">
        <v>1</v>
      </c>
      <c r="F11" s="11">
        <v>3</v>
      </c>
      <c r="G11" s="11">
        <f>G9*6</f>
        <v>81</v>
      </c>
    </row>
    <row r="12" spans="3:7" ht="30" x14ac:dyDescent="0.25">
      <c r="C12" s="17" t="s">
        <v>35</v>
      </c>
      <c r="D12" s="11">
        <f>D10*18</f>
        <v>63</v>
      </c>
      <c r="E12" s="11">
        <v>1</v>
      </c>
      <c r="F12" s="11">
        <v>3</v>
      </c>
      <c r="G12" s="11">
        <f>G10*6</f>
        <v>63</v>
      </c>
    </row>
    <row r="13" spans="3:7" x14ac:dyDescent="0.25">
      <c r="C13" s="2" t="s">
        <v>39</v>
      </c>
      <c r="G13" s="15">
        <f>G11+G12</f>
        <v>144</v>
      </c>
    </row>
    <row r="14" spans="3:7" ht="19.5" customHeight="1" x14ac:dyDescent="0.25">
      <c r="C14" s="3" t="s">
        <v>47</v>
      </c>
      <c r="D14" s="11">
        <f>(D11+D12)*2</f>
        <v>288</v>
      </c>
      <c r="G14" s="11">
        <f>G13*2</f>
        <v>288</v>
      </c>
    </row>
  </sheetData>
  <mergeCells count="1"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</vt:lpstr>
      <vt:lpstr>small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2017-02-02T10:16:00Z</dcterms:created>
  <dcterms:modified xsi:type="dcterms:W3CDTF">2017-05-15T15:11:51Z</dcterms:modified>
</cp:coreProperties>
</file>