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HV\CableLengths\PurchaseLengthsJune2018\"/>
    </mc:Choice>
  </mc:AlternateContent>
  <bookViews>
    <workbookView xWindow="0" yWindow="0" windowWidth="22335" windowHeight="9180"/>
  </bookViews>
  <sheets>
    <sheet name="RE31andRE41" sheetId="1" r:id="rId1"/>
    <sheet name="Stock610" sheetId="2" r:id="rId2"/>
  </sheets>
  <definedNames>
    <definedName name="rgvg5g">Stock610!$J$25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I34" i="1"/>
  <c r="H34" i="1"/>
  <c r="I22" i="1"/>
  <c r="H35" i="1"/>
  <c r="G35" i="1"/>
  <c r="M14" i="1"/>
  <c r="I13" i="1" l="1"/>
  <c r="H30" i="1" l="1"/>
  <c r="H28" i="1"/>
  <c r="H24" i="1"/>
  <c r="G23" i="1"/>
  <c r="H22" i="1"/>
  <c r="P27" i="2"/>
  <c r="N27" i="2"/>
  <c r="H23" i="1"/>
  <c r="I23" i="1" s="1"/>
  <c r="L14" i="1"/>
  <c r="L16" i="1"/>
  <c r="M16" i="1"/>
  <c r="J14" i="1"/>
  <c r="I16" i="1"/>
  <c r="J16" i="1" s="1"/>
  <c r="L15" i="1"/>
  <c r="M15" i="1" s="1"/>
  <c r="I14" i="1"/>
  <c r="L13" i="1"/>
  <c r="M13" i="1" s="1"/>
  <c r="G24" i="1" s="1"/>
  <c r="I24" i="1" s="1"/>
  <c r="J13" i="1" l="1"/>
  <c r="G28" i="1" s="1"/>
  <c r="I28" i="1" s="1"/>
  <c r="J15" i="1"/>
  <c r="G30" i="1" s="1"/>
  <c r="I30" i="1" s="1"/>
  <c r="M19" i="1"/>
  <c r="Q37" i="2"/>
  <c r="Q32" i="2"/>
  <c r="Q31" i="2"/>
  <c r="Q34" i="2"/>
  <c r="Q33" i="2"/>
  <c r="P29" i="2"/>
  <c r="P28" i="2"/>
  <c r="P26" i="2"/>
  <c r="P25" i="2"/>
  <c r="P24" i="2"/>
  <c r="M27" i="2"/>
  <c r="M25" i="2"/>
  <c r="M26" i="2"/>
  <c r="M28" i="2"/>
  <c r="M29" i="2"/>
  <c r="M24" i="2"/>
  <c r="J26" i="2"/>
  <c r="J27" i="2"/>
  <c r="J28" i="2" s="1"/>
  <c r="J29" i="2" s="1"/>
  <c r="J25" i="2"/>
  <c r="O17" i="2"/>
  <c r="K24" i="2"/>
  <c r="F25" i="2"/>
  <c r="F26" i="2"/>
  <c r="F27" i="2"/>
  <c r="F28" i="2"/>
  <c r="F29" i="2"/>
  <c r="E26" i="2"/>
  <c r="E27" i="2" s="1"/>
  <c r="E28" i="2" s="1"/>
  <c r="E29" i="2" s="1"/>
  <c r="E25" i="2"/>
  <c r="F24" i="2"/>
  <c r="O11" i="2"/>
  <c r="J19" i="1" l="1"/>
  <c r="K25" i="2"/>
  <c r="K26" i="2" l="1"/>
  <c r="K27" i="2"/>
  <c r="K29" i="2" l="1"/>
  <c r="K28" i="2"/>
</calcChain>
</file>

<file path=xl/sharedStrings.xml><?xml version="1.0" encoding="utf-8"?>
<sst xmlns="http://schemas.openxmlformats.org/spreadsheetml/2006/main" count="139" uniqueCount="86">
  <si>
    <t>HV Main Cable chains</t>
  </si>
  <si>
    <t>Using previous results</t>
  </si>
  <si>
    <t>4 Drums of cable dia. 1.6m</t>
  </si>
  <si>
    <t>4 small drums of 80cm</t>
  </si>
  <si>
    <t>Photos</t>
  </si>
  <si>
    <t>drums appear to have 6 layers</t>
  </si>
  <si>
    <t>one open drum "A" to the 4th layer has a periphery of 3.23 m of unrolled cable.</t>
  </si>
  <si>
    <t>The number of cables in one layer is 21-22, more like 22.</t>
  </si>
  <si>
    <t xml:space="preserve">The inner radius of drum to the centre of inner most cable equals 43.5cm </t>
  </si>
  <si>
    <t>The inner width of the drum is 90cm</t>
  </si>
  <si>
    <t>900mm / 40</t>
  </si>
  <si>
    <t>Cable dia. Is approx 40mm</t>
  </si>
  <si>
    <t>calc nos of cables in one layer</t>
  </si>
  <si>
    <t xml:space="preserve">Drum A (on the floor) </t>
  </si>
  <si>
    <t>4 layers</t>
  </si>
  <si>
    <t>Drum B ( top of pile)</t>
  </si>
  <si>
    <t>2.3 layers</t>
  </si>
  <si>
    <t>Drum C (unopened)</t>
  </si>
  <si>
    <t>6 layers</t>
  </si>
  <si>
    <t>Drum D ( unopened)</t>
  </si>
  <si>
    <t>6 Layers</t>
  </si>
  <si>
    <t>Stosck in 610</t>
  </si>
  <si>
    <t>also 2 drums in the 867 GIF storage area</t>
  </si>
  <si>
    <t>Calculated length per layer of large drums</t>
  </si>
  <si>
    <t>Radius</t>
  </si>
  <si>
    <t>Layer</t>
  </si>
  <si>
    <t>length</t>
  </si>
  <si>
    <t>measured</t>
  </si>
  <si>
    <t>[mm]</t>
  </si>
  <si>
    <t>[m]</t>
  </si>
  <si>
    <t>Simplistic vertical stacking of layers !</t>
  </si>
  <si>
    <t>atcking angle</t>
  </si>
  <si>
    <t>[degrees]</t>
  </si>
  <si>
    <t>Length/layer</t>
  </si>
  <si>
    <t>22 cables/layer</t>
  </si>
  <si>
    <t>cables per layer</t>
  </si>
  <si>
    <t>Error wrt measurement</t>
  </si>
  <si>
    <t>layers</t>
  </si>
  <si>
    <t>My aproximation done in the tent 610</t>
  </si>
  <si>
    <t>Total</t>
  </si>
  <si>
    <t>sin 60deg</t>
  </si>
  <si>
    <t xml:space="preserve">22 cables per layer x 3.23m x4 </t>
  </si>
  <si>
    <t>My approx calcs</t>
  </si>
  <si>
    <t>60x4 = 240</t>
  </si>
  <si>
    <t>22 cables per layer x 3.23m x6</t>
  </si>
  <si>
    <t>66 x 6 = 396</t>
  </si>
  <si>
    <t>Plus Near</t>
  </si>
  <si>
    <t>Plus Far</t>
  </si>
  <si>
    <t>Neg Near</t>
  </si>
  <si>
    <t>Neg Far</t>
  </si>
  <si>
    <t>Length</t>
  </si>
  <si>
    <t>Orig.</t>
  </si>
  <si>
    <t>New May 2018</t>
  </si>
  <si>
    <t>66-64</t>
  </si>
  <si>
    <t>78-80</t>
  </si>
  <si>
    <t>http://sbally.home.cern.ch/sbally/Web_Interface.html</t>
  </si>
  <si>
    <t>Assume new destination H12 in USC</t>
  </si>
  <si>
    <t>Add 1m to H11. 2m to H10. 3m to H09 and 4m to H08</t>
  </si>
  <si>
    <t>Est. by Ian</t>
  </si>
  <si>
    <t>H12</t>
  </si>
  <si>
    <t>Length x2 cables</t>
  </si>
  <si>
    <t>Safe individual lengths plus 10%</t>
  </si>
  <si>
    <t>Length on Drums</t>
  </si>
  <si>
    <t>Integrate Layers</t>
  </si>
  <si>
    <t>Estimate of cable length of umbilical cable based on the previously installed cables for Phase One</t>
  </si>
  <si>
    <t>Solution #1</t>
  </si>
  <si>
    <t>Drum B</t>
  </si>
  <si>
    <t>Required</t>
  </si>
  <si>
    <t>Drum A</t>
  </si>
  <si>
    <t>Available</t>
  </si>
  <si>
    <t>[%]</t>
  </si>
  <si>
    <t xml:space="preserve">Drum C </t>
  </si>
  <si>
    <t>Plus Near &amp; Neg Far</t>
  </si>
  <si>
    <t>Excess/cable</t>
  </si>
  <si>
    <t>Solution #2</t>
  </si>
  <si>
    <t>Drum C</t>
  </si>
  <si>
    <t>Plus Far &amp; Neg Near</t>
  </si>
  <si>
    <t>Nota. If Drum B is insufficient then we open the last drum D. This leaves a very useful length of 431.2 - 72.6 = 358.6m</t>
  </si>
  <si>
    <t>This leaves numerous short lengths in addition to all the short lengths we have on the small drums. Not interesting</t>
  </si>
  <si>
    <t>Ian Crotty</t>
  </si>
  <si>
    <t>S1H08</t>
  </si>
  <si>
    <t>S1H09</t>
  </si>
  <si>
    <t>S1H10</t>
  </si>
  <si>
    <t>S1H11</t>
  </si>
  <si>
    <t>Plus Far &amp; Near</t>
  </si>
  <si>
    <t>Solution 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</si>
</sst>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Fill="1" applyBorder="1"/>
    <xf numFmtId="2" fontId="0" fillId="0" borderId="3" xfId="0" applyNumberForma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2" fontId="1" fillId="0" borderId="1" xfId="0" applyNumberFormat="1" applyFont="1" applyBorder="1"/>
    <xf numFmtId="0" fontId="2" fillId="0" borderId="0" xfId="0" applyFont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" fontId="0" fillId="0" borderId="0" xfId="0" applyNumberFormat="1"/>
    <xf numFmtId="1" fontId="0" fillId="0" borderId="1" xfId="0" applyNumberFormat="1" applyBorder="1" applyAlignment="1">
      <alignment horizontal="center"/>
    </xf>
    <xf numFmtId="15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R35"/>
  <sheetViews>
    <sheetView tabSelected="1" workbookViewId="0">
      <selection activeCell="C34" sqref="C34"/>
    </sheetView>
  </sheetViews>
  <sheetFormatPr defaultRowHeight="15" x14ac:dyDescent="0.25"/>
  <cols>
    <col min="3" max="3" width="11.140625" customWidth="1"/>
    <col min="6" max="6" width="13.5703125" customWidth="1"/>
    <col min="9" max="9" width="12.85546875" customWidth="1"/>
    <col min="12" max="12" width="15.42578125" customWidth="1"/>
    <col min="16" max="16" width="21.140625" customWidth="1"/>
  </cols>
  <sheetData>
    <row r="2" spans="3:18" ht="23.25" x14ac:dyDescent="0.35">
      <c r="E2" s="13" t="s">
        <v>64</v>
      </c>
    </row>
    <row r="3" spans="3:18" ht="23.25" x14ac:dyDescent="0.35">
      <c r="E3" s="13"/>
    </row>
    <row r="4" spans="3:18" x14ac:dyDescent="0.25">
      <c r="E4" t="s">
        <v>0</v>
      </c>
      <c r="I4" t="s">
        <v>55</v>
      </c>
      <c r="P4" t="s">
        <v>79</v>
      </c>
    </row>
    <row r="5" spans="3:18" x14ac:dyDescent="0.25">
      <c r="I5" t="s">
        <v>56</v>
      </c>
      <c r="P5" s="18">
        <v>43264</v>
      </c>
    </row>
    <row r="6" spans="3:18" x14ac:dyDescent="0.25">
      <c r="I6" t="s">
        <v>57</v>
      </c>
    </row>
    <row r="7" spans="3:18" x14ac:dyDescent="0.25">
      <c r="E7" t="s">
        <v>1</v>
      </c>
    </row>
    <row r="9" spans="3:18" ht="15" customHeight="1" x14ac:dyDescent="0.25">
      <c r="E9" s="1" t="s">
        <v>51</v>
      </c>
      <c r="F9" s="1" t="s">
        <v>52</v>
      </c>
      <c r="I9" s="1" t="s">
        <v>58</v>
      </c>
      <c r="J9" s="20" t="s">
        <v>60</v>
      </c>
      <c r="L9" s="19" t="s">
        <v>61</v>
      </c>
      <c r="M9" s="20" t="s">
        <v>60</v>
      </c>
      <c r="O9" t="s">
        <v>62</v>
      </c>
    </row>
    <row r="10" spans="3:18" x14ac:dyDescent="0.25">
      <c r="E10" s="1" t="s">
        <v>50</v>
      </c>
      <c r="F10" s="1" t="s">
        <v>50</v>
      </c>
      <c r="I10" s="1" t="s">
        <v>50</v>
      </c>
      <c r="J10" s="19"/>
      <c r="L10" s="19"/>
      <c r="M10" s="19"/>
    </row>
    <row r="11" spans="3:18" x14ac:dyDescent="0.25">
      <c r="E11" s="1" t="s">
        <v>29</v>
      </c>
      <c r="F11" s="1" t="s">
        <v>29</v>
      </c>
      <c r="I11" s="1" t="s">
        <v>29</v>
      </c>
      <c r="J11" s="4" t="s">
        <v>29</v>
      </c>
      <c r="L11" s="1" t="s">
        <v>29</v>
      </c>
      <c r="M11" s="1" t="s">
        <v>29</v>
      </c>
    </row>
    <row r="12" spans="3:18" x14ac:dyDescent="0.25">
      <c r="I12" s="4" t="s">
        <v>59</v>
      </c>
    </row>
    <row r="13" spans="3:18" x14ac:dyDescent="0.25">
      <c r="C13" s="1" t="s">
        <v>80</v>
      </c>
      <c r="D13" s="1" t="s">
        <v>46</v>
      </c>
      <c r="E13" s="2">
        <v>81.5</v>
      </c>
      <c r="F13" s="2" t="s">
        <v>53</v>
      </c>
      <c r="H13" s="1" t="s">
        <v>46</v>
      </c>
      <c r="I13" s="1">
        <f>E13+4</f>
        <v>85.5</v>
      </c>
      <c r="J13" s="1">
        <f>I13*2</f>
        <v>171</v>
      </c>
      <c r="L13" s="9">
        <f>I13*1.1</f>
        <v>94.050000000000011</v>
      </c>
      <c r="M13" s="1">
        <f>L13*2</f>
        <v>188.10000000000002</v>
      </c>
      <c r="P13" s="9" t="s">
        <v>13</v>
      </c>
      <c r="Q13" s="14">
        <v>268.393635779146</v>
      </c>
      <c r="R13" s="1" t="s">
        <v>29</v>
      </c>
    </row>
    <row r="14" spans="3:18" x14ac:dyDescent="0.25">
      <c r="C14" s="1" t="s">
        <v>81</v>
      </c>
      <c r="D14" s="1" t="s">
        <v>47</v>
      </c>
      <c r="E14" s="2">
        <v>96</v>
      </c>
      <c r="F14" s="2" t="s">
        <v>54</v>
      </c>
      <c r="H14" s="1" t="s">
        <v>47</v>
      </c>
      <c r="I14" s="1">
        <f>E14+3</f>
        <v>99</v>
      </c>
      <c r="J14" s="1">
        <f t="shared" ref="J14:J16" si="0">I14*2</f>
        <v>198</v>
      </c>
      <c r="L14" s="9">
        <f t="shared" ref="L14:L16" si="1">I14*1.1</f>
        <v>108.9</v>
      </c>
      <c r="M14" s="1">
        <f>L14*2</f>
        <v>217.8</v>
      </c>
      <c r="P14" s="9" t="s">
        <v>15</v>
      </c>
      <c r="Q14" s="14">
        <v>144.06399447881495</v>
      </c>
      <c r="R14" s="1" t="s">
        <v>29</v>
      </c>
    </row>
    <row r="15" spans="3:18" x14ac:dyDescent="0.25">
      <c r="C15" s="1" t="s">
        <v>82</v>
      </c>
      <c r="D15" s="1" t="s">
        <v>48</v>
      </c>
      <c r="E15" s="2">
        <v>64</v>
      </c>
      <c r="F15" s="2">
        <v>46</v>
      </c>
      <c r="H15" s="1" t="s">
        <v>48</v>
      </c>
      <c r="I15" s="1">
        <v>0</v>
      </c>
      <c r="J15" s="1">
        <f t="shared" si="0"/>
        <v>0</v>
      </c>
      <c r="L15" s="9">
        <f t="shared" si="1"/>
        <v>0</v>
      </c>
      <c r="M15" s="1">
        <f t="shared" ref="M14:M16" si="2">L15*2</f>
        <v>0</v>
      </c>
      <c r="P15" s="9" t="s">
        <v>17</v>
      </c>
      <c r="Q15" s="14">
        <v>431.229559047865</v>
      </c>
      <c r="R15" s="1" t="s">
        <v>29</v>
      </c>
    </row>
    <row r="16" spans="3:18" x14ac:dyDescent="0.25">
      <c r="C16" s="1" t="s">
        <v>83</v>
      </c>
      <c r="D16" s="1" t="s">
        <v>49</v>
      </c>
      <c r="E16" s="2">
        <v>77</v>
      </c>
      <c r="F16" s="2">
        <v>65</v>
      </c>
      <c r="H16" s="1" t="s">
        <v>49</v>
      </c>
      <c r="I16" s="1">
        <f>E16+1</f>
        <v>78</v>
      </c>
      <c r="J16" s="1">
        <f t="shared" si="0"/>
        <v>156</v>
      </c>
      <c r="L16" s="9">
        <f t="shared" si="1"/>
        <v>85.800000000000011</v>
      </c>
      <c r="M16" s="1">
        <f t="shared" si="2"/>
        <v>171.60000000000002</v>
      </c>
      <c r="P16" s="9" t="s">
        <v>19</v>
      </c>
      <c r="Q16" s="14">
        <v>431.229559047865</v>
      </c>
      <c r="R16" s="1" t="s">
        <v>29</v>
      </c>
    </row>
    <row r="19" spans="3:13" x14ac:dyDescent="0.25">
      <c r="I19" s="1" t="s">
        <v>39</v>
      </c>
      <c r="J19" s="9">
        <f>SUM(J13:J16)</f>
        <v>525</v>
      </c>
      <c r="K19" s="1" t="s">
        <v>29</v>
      </c>
      <c r="M19" s="9">
        <f>SUM(M13:M16)</f>
        <v>577.5</v>
      </c>
    </row>
    <row r="21" spans="3:13" x14ac:dyDescent="0.25">
      <c r="G21" s="2" t="s">
        <v>67</v>
      </c>
      <c r="H21" s="2" t="s">
        <v>69</v>
      </c>
      <c r="I21" s="2" t="s">
        <v>73</v>
      </c>
    </row>
    <row r="22" spans="3:13" x14ac:dyDescent="0.25">
      <c r="C22" t="s">
        <v>65</v>
      </c>
      <c r="E22" s="1" t="s">
        <v>66</v>
      </c>
      <c r="F22" s="1" t="s">
        <v>48</v>
      </c>
      <c r="G22" s="2">
        <v>0</v>
      </c>
      <c r="H22" s="15">
        <f>Q14</f>
        <v>144.06399447881495</v>
      </c>
      <c r="I22" s="15">
        <f>(H22-G22)/2</f>
        <v>72.031997239407474</v>
      </c>
    </row>
    <row r="23" spans="3:13" x14ac:dyDescent="0.25">
      <c r="E23" s="1" t="s">
        <v>68</v>
      </c>
      <c r="F23" s="1" t="s">
        <v>47</v>
      </c>
      <c r="G23" s="2">
        <f>M14</f>
        <v>217.8</v>
      </c>
      <c r="H23" s="15">
        <f>Q13</f>
        <v>268.393635779146</v>
      </c>
      <c r="I23" s="15">
        <f t="shared" ref="I23:I24" si="3">(H23-G23)/2</f>
        <v>25.296817889572992</v>
      </c>
    </row>
    <row r="24" spans="3:13" x14ac:dyDescent="0.25">
      <c r="E24" s="1" t="s">
        <v>71</v>
      </c>
      <c r="F24" s="19" t="s">
        <v>72</v>
      </c>
      <c r="G24" s="2">
        <f>M13+M16</f>
        <v>359.70000000000005</v>
      </c>
      <c r="H24" s="15">
        <f>Q15</f>
        <v>431.229559047865</v>
      </c>
      <c r="I24" s="15">
        <f t="shared" si="3"/>
        <v>35.764779523932475</v>
      </c>
    </row>
    <row r="25" spans="3:13" x14ac:dyDescent="0.25">
      <c r="F25" s="19"/>
    </row>
    <row r="26" spans="3:13" x14ac:dyDescent="0.25">
      <c r="E26" t="s">
        <v>77</v>
      </c>
    </row>
    <row r="28" spans="3:13" x14ac:dyDescent="0.25">
      <c r="C28" t="s">
        <v>74</v>
      </c>
      <c r="E28" s="1" t="s">
        <v>75</v>
      </c>
      <c r="F28" s="19" t="s">
        <v>72</v>
      </c>
      <c r="G28" s="17">
        <f>J13+J16</f>
        <v>327</v>
      </c>
      <c r="H28" s="17">
        <f>Q15</f>
        <v>431.229559047865</v>
      </c>
      <c r="I28" s="17">
        <f>(H28-G28)/2</f>
        <v>52.114779523932498</v>
      </c>
    </row>
    <row r="29" spans="3:13" x14ac:dyDescent="0.25">
      <c r="F29" s="19"/>
      <c r="G29" s="16"/>
      <c r="H29" s="16"/>
      <c r="I29" s="16"/>
    </row>
    <row r="30" spans="3:13" x14ac:dyDescent="0.25">
      <c r="F30" s="19" t="s">
        <v>76</v>
      </c>
      <c r="G30" s="17">
        <f>J14+J15</f>
        <v>198</v>
      </c>
      <c r="H30" s="17">
        <f>Q16</f>
        <v>431.229559047865</v>
      </c>
      <c r="I30" s="17">
        <f>(H30-G30)/2</f>
        <v>116.6147795239325</v>
      </c>
    </row>
    <row r="31" spans="3:13" x14ac:dyDescent="0.25">
      <c r="F31" s="19"/>
      <c r="G31" s="16"/>
      <c r="H31" s="16"/>
      <c r="I31" s="16"/>
    </row>
    <row r="32" spans="3:13" x14ac:dyDescent="0.25">
      <c r="E32" t="s">
        <v>78</v>
      </c>
    </row>
    <row r="34" spans="3:9" x14ac:dyDescent="0.25">
      <c r="C34" t="s">
        <v>85</v>
      </c>
      <c r="E34" s="1" t="s">
        <v>68</v>
      </c>
      <c r="F34" s="1" t="s">
        <v>49</v>
      </c>
      <c r="G34" s="1">
        <v>171.6</v>
      </c>
      <c r="H34" s="14">
        <f>Q13</f>
        <v>268.393635779146</v>
      </c>
      <c r="I34" s="22">
        <f>(H34-G34)/2</f>
        <v>48.396817889573001</v>
      </c>
    </row>
    <row r="35" spans="3:9" x14ac:dyDescent="0.25">
      <c r="E35" s="1" t="s">
        <v>75</v>
      </c>
      <c r="F35" s="1" t="s">
        <v>84</v>
      </c>
      <c r="G35" s="1">
        <f>M14+M13</f>
        <v>405.90000000000003</v>
      </c>
      <c r="H35" s="14">
        <f>Q15</f>
        <v>431.229559047865</v>
      </c>
      <c r="I35" s="22">
        <f>(H35-G35)/2</f>
        <v>12.664779523932481</v>
      </c>
    </row>
  </sheetData>
  <mergeCells count="6">
    <mergeCell ref="F30:F31"/>
    <mergeCell ref="J9:J10"/>
    <mergeCell ref="L9:L10"/>
    <mergeCell ref="M9:M10"/>
    <mergeCell ref="F24:F25"/>
    <mergeCell ref="F28:F29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878"/>
  <sheetViews>
    <sheetView workbookViewId="0">
      <selection activeCell="S19" sqref="S19"/>
    </sheetView>
  </sheetViews>
  <sheetFormatPr defaultRowHeight="15" x14ac:dyDescent="0.25"/>
  <cols>
    <col min="6" max="6" width="10.85546875" customWidth="1"/>
    <col min="10" max="10" width="14" customWidth="1"/>
    <col min="13" max="13" width="15.5703125" customWidth="1"/>
    <col min="14" max="14" width="13.85546875" style="3" customWidth="1"/>
  </cols>
  <sheetData>
    <row r="1" spans="4:15" x14ac:dyDescent="0.25">
      <c r="D1" t="s">
        <v>21</v>
      </c>
      <c r="N1"/>
    </row>
    <row r="2" spans="4:15" x14ac:dyDescent="0.25">
      <c r="D2" t="s">
        <v>22</v>
      </c>
      <c r="N2"/>
    </row>
    <row r="4" spans="4:15" x14ac:dyDescent="0.25">
      <c r="E4" t="s">
        <v>2</v>
      </c>
      <c r="N4"/>
    </row>
    <row r="5" spans="4:15" x14ac:dyDescent="0.25">
      <c r="E5" t="s">
        <v>3</v>
      </c>
      <c r="N5"/>
    </row>
    <row r="6" spans="4:15" x14ac:dyDescent="0.25">
      <c r="M6" t="s">
        <v>4</v>
      </c>
      <c r="N6"/>
    </row>
    <row r="7" spans="4:15" x14ac:dyDescent="0.25">
      <c r="E7" t="s">
        <v>11</v>
      </c>
      <c r="I7" s="1">
        <v>40</v>
      </c>
      <c r="J7" t="s">
        <v>28</v>
      </c>
      <c r="N7"/>
    </row>
    <row r="8" spans="4:15" x14ac:dyDescent="0.25">
      <c r="E8" t="s">
        <v>5</v>
      </c>
      <c r="N8"/>
    </row>
    <row r="9" spans="4:15" x14ac:dyDescent="0.25">
      <c r="E9" t="s">
        <v>6</v>
      </c>
      <c r="N9"/>
    </row>
    <row r="10" spans="4:15" x14ac:dyDescent="0.25">
      <c r="E10" t="s">
        <v>7</v>
      </c>
      <c r="K10" s="1">
        <v>22</v>
      </c>
      <c r="M10" t="s">
        <v>35</v>
      </c>
      <c r="N10"/>
      <c r="O10" t="s">
        <v>12</v>
      </c>
    </row>
    <row r="11" spans="4:15" x14ac:dyDescent="0.25">
      <c r="E11" t="s">
        <v>9</v>
      </c>
      <c r="M11" t="s">
        <v>10</v>
      </c>
      <c r="N11"/>
      <c r="O11" s="1">
        <f>900/40</f>
        <v>22.5</v>
      </c>
    </row>
    <row r="12" spans="4:15" x14ac:dyDescent="0.25">
      <c r="E12" t="s">
        <v>8</v>
      </c>
      <c r="N12"/>
    </row>
    <row r="13" spans="4:15" x14ac:dyDescent="0.25">
      <c r="E13" t="s">
        <v>13</v>
      </c>
      <c r="H13" t="s">
        <v>14</v>
      </c>
      <c r="N13"/>
    </row>
    <row r="14" spans="4:15" x14ac:dyDescent="0.25">
      <c r="E14" t="s">
        <v>15</v>
      </c>
      <c r="H14" t="s">
        <v>16</v>
      </c>
      <c r="M14" t="s">
        <v>31</v>
      </c>
      <c r="N14" s="1">
        <v>60</v>
      </c>
      <c r="O14" t="s">
        <v>32</v>
      </c>
    </row>
    <row r="15" spans="4:15" x14ac:dyDescent="0.25">
      <c r="E15" t="s">
        <v>17</v>
      </c>
      <c r="H15" t="s">
        <v>18</v>
      </c>
      <c r="N15"/>
    </row>
    <row r="16" spans="4:15" x14ac:dyDescent="0.25">
      <c r="E16" t="s">
        <v>19</v>
      </c>
      <c r="H16" t="s">
        <v>20</v>
      </c>
      <c r="N16"/>
    </row>
    <row r="17" spans="3:19" x14ac:dyDescent="0.25">
      <c r="N17" t="s">
        <v>40</v>
      </c>
      <c r="O17" s="1">
        <f>SIN(RADIANS(N14))</f>
        <v>0.8660254037844386</v>
      </c>
    </row>
    <row r="19" spans="3:19" x14ac:dyDescent="0.25">
      <c r="C19" t="s">
        <v>23</v>
      </c>
      <c r="N19"/>
    </row>
    <row r="20" spans="3:19" x14ac:dyDescent="0.25">
      <c r="D20" t="s">
        <v>30</v>
      </c>
      <c r="N20"/>
    </row>
    <row r="21" spans="3:19" x14ac:dyDescent="0.25">
      <c r="N21" s="21" t="s">
        <v>36</v>
      </c>
    </row>
    <row r="22" spans="3:19" x14ac:dyDescent="0.25">
      <c r="D22" s="1" t="s">
        <v>25</v>
      </c>
      <c r="E22" s="1" t="s">
        <v>24</v>
      </c>
      <c r="F22" s="1" t="s">
        <v>26</v>
      </c>
      <c r="G22" s="1" t="s">
        <v>27</v>
      </c>
      <c r="I22" s="1" t="s">
        <v>25</v>
      </c>
      <c r="J22" s="1" t="s">
        <v>24</v>
      </c>
      <c r="K22" s="1" t="s">
        <v>26</v>
      </c>
      <c r="L22" s="1" t="s">
        <v>27</v>
      </c>
      <c r="M22" s="4" t="s">
        <v>33</v>
      </c>
      <c r="N22" s="21"/>
      <c r="O22" s="11" t="s">
        <v>63</v>
      </c>
      <c r="P22" s="2"/>
      <c r="Q22" s="1" t="s">
        <v>39</v>
      </c>
      <c r="R22" s="1" t="s">
        <v>42</v>
      </c>
      <c r="S22" s="1"/>
    </row>
    <row r="23" spans="3:19" x14ac:dyDescent="0.25">
      <c r="D23" s="1"/>
      <c r="E23" s="1" t="s">
        <v>28</v>
      </c>
      <c r="F23" s="1" t="s">
        <v>29</v>
      </c>
      <c r="G23" s="1" t="s">
        <v>29</v>
      </c>
      <c r="I23" s="1"/>
      <c r="J23" s="1" t="s">
        <v>28</v>
      </c>
      <c r="K23" s="1" t="s">
        <v>29</v>
      </c>
      <c r="L23" s="1" t="s">
        <v>29</v>
      </c>
      <c r="M23" s="4" t="s">
        <v>34</v>
      </c>
      <c r="N23" s="3" t="s">
        <v>70</v>
      </c>
      <c r="O23" s="10"/>
      <c r="P23" s="2"/>
    </row>
    <row r="24" spans="3:19" x14ac:dyDescent="0.25">
      <c r="D24" s="2">
        <v>1</v>
      </c>
      <c r="E24" s="2">
        <v>435</v>
      </c>
      <c r="F24" s="2">
        <f>3.13159*E24*2/1000</f>
        <v>2.7244832999999997</v>
      </c>
      <c r="G24" s="2"/>
      <c r="I24" s="2">
        <v>1</v>
      </c>
      <c r="J24" s="6">
        <v>435</v>
      </c>
      <c r="K24" s="6">
        <f>3.13159*J24*2/1000</f>
        <v>2.7244832999999997</v>
      </c>
      <c r="L24" s="2"/>
      <c r="M24" s="6">
        <f>K$10*K24</f>
        <v>59.938632599999991</v>
      </c>
      <c r="N24" s="5"/>
      <c r="O24" s="2">
        <v>1</v>
      </c>
      <c r="P24" s="6">
        <f>O24*M24</f>
        <v>59.938632599999991</v>
      </c>
    </row>
    <row r="25" spans="3:19" x14ac:dyDescent="0.25">
      <c r="D25" s="2">
        <v>2</v>
      </c>
      <c r="E25" s="2">
        <f>E24+40</f>
        <v>475</v>
      </c>
      <c r="F25" s="2">
        <f t="shared" ref="F25:F29" si="0">3.13159*E25*2/1000</f>
        <v>2.9750104999999998</v>
      </c>
      <c r="G25" s="2"/>
      <c r="I25" s="2">
        <v>2</v>
      </c>
      <c r="J25" s="6">
        <f>J24+(I$7*SIN(RADIANS(N$14)))</f>
        <v>469.64101615137753</v>
      </c>
      <c r="K25" s="6">
        <f t="shared" ref="K25:K29" si="1">3.13159*J25*2/1000</f>
        <v>2.9414462195389848</v>
      </c>
      <c r="L25" s="2"/>
      <c r="M25" s="6">
        <f t="shared" ref="M25:M29" si="2">K$10*K25</f>
        <v>64.711816829857668</v>
      </c>
      <c r="N25" s="5"/>
      <c r="O25" s="2">
        <v>2</v>
      </c>
      <c r="P25" s="6">
        <f>M24+M25</f>
        <v>124.65044942985766</v>
      </c>
    </row>
    <row r="26" spans="3:19" x14ac:dyDescent="0.25">
      <c r="D26" s="2">
        <v>3</v>
      </c>
      <c r="E26" s="2">
        <f t="shared" ref="E26:E29" si="3">E25+40</f>
        <v>515</v>
      </c>
      <c r="F26" s="2">
        <f t="shared" si="0"/>
        <v>3.2255377000000003</v>
      </c>
      <c r="G26" s="2"/>
      <c r="I26" s="2">
        <v>3</v>
      </c>
      <c r="J26" s="6">
        <f t="shared" ref="J26:J29" si="4">J25+(I$7*SIN(RADIANS(N$14)))</f>
        <v>504.28203230275506</v>
      </c>
      <c r="K26" s="6">
        <f t="shared" si="1"/>
        <v>3.1584091390779694</v>
      </c>
      <c r="L26" s="2"/>
      <c r="M26" s="6">
        <f t="shared" si="2"/>
        <v>69.48500105971533</v>
      </c>
      <c r="N26" s="5"/>
      <c r="O26" s="2">
        <v>3</v>
      </c>
      <c r="P26" s="6">
        <f>P25+M26</f>
        <v>194.13545048957297</v>
      </c>
    </row>
    <row r="27" spans="3:19" x14ac:dyDescent="0.25">
      <c r="D27" s="2">
        <v>4</v>
      </c>
      <c r="E27" s="2">
        <f t="shared" si="3"/>
        <v>555</v>
      </c>
      <c r="F27" s="2">
        <f t="shared" si="0"/>
        <v>3.4760649000000003</v>
      </c>
      <c r="G27" s="2">
        <v>3.23</v>
      </c>
      <c r="I27" s="2">
        <v>4</v>
      </c>
      <c r="J27" s="6">
        <f t="shared" si="4"/>
        <v>538.92304845413264</v>
      </c>
      <c r="K27" s="6">
        <f t="shared" si="1"/>
        <v>3.3753720586169549</v>
      </c>
      <c r="L27" s="2">
        <v>3.23</v>
      </c>
      <c r="M27" s="6">
        <f t="shared" si="2"/>
        <v>74.258185289573007</v>
      </c>
      <c r="N27" s="8">
        <f>((K27-L27)/L27)*100</f>
        <v>4.500682929317489</v>
      </c>
      <c r="O27" s="2">
        <v>4</v>
      </c>
      <c r="P27" s="6">
        <f>P26+M27</f>
        <v>268.393635779146</v>
      </c>
      <c r="R27" s="1">
        <v>240</v>
      </c>
      <c r="S27" s="1" t="s">
        <v>29</v>
      </c>
    </row>
    <row r="28" spans="3:19" x14ac:dyDescent="0.25">
      <c r="D28" s="2">
        <v>5</v>
      </c>
      <c r="E28" s="2">
        <f t="shared" si="3"/>
        <v>595</v>
      </c>
      <c r="F28" s="2">
        <f t="shared" si="0"/>
        <v>3.7265921000000004</v>
      </c>
      <c r="G28" s="2"/>
      <c r="I28" s="2">
        <v>5</v>
      </c>
      <c r="J28" s="6">
        <f t="shared" si="4"/>
        <v>573.56406460551023</v>
      </c>
      <c r="K28" s="6">
        <f t="shared" si="1"/>
        <v>3.5923349781559395</v>
      </c>
      <c r="L28" s="2"/>
      <c r="M28" s="6">
        <f t="shared" si="2"/>
        <v>79.031369519430669</v>
      </c>
      <c r="N28" s="5"/>
      <c r="O28" s="2">
        <v>5</v>
      </c>
      <c r="P28" s="6">
        <f>P27+M28</f>
        <v>347.42500529857665</v>
      </c>
    </row>
    <row r="29" spans="3:19" x14ac:dyDescent="0.25">
      <c r="D29" s="2">
        <v>6</v>
      </c>
      <c r="E29" s="2">
        <f t="shared" si="3"/>
        <v>635</v>
      </c>
      <c r="F29" s="2">
        <f t="shared" si="0"/>
        <v>3.9771193000000005</v>
      </c>
      <c r="G29" s="2"/>
      <c r="I29" s="2">
        <v>6</v>
      </c>
      <c r="J29" s="6">
        <f t="shared" si="4"/>
        <v>608.20508075688781</v>
      </c>
      <c r="K29" s="6">
        <f t="shared" si="1"/>
        <v>3.809297897694925</v>
      </c>
      <c r="L29" s="2"/>
      <c r="M29" s="6">
        <f t="shared" si="2"/>
        <v>83.804553749288345</v>
      </c>
      <c r="N29" s="5"/>
      <c r="O29" s="2">
        <v>6</v>
      </c>
      <c r="P29" s="6">
        <f>P28+M29</f>
        <v>431.229559047865</v>
      </c>
      <c r="R29" s="1">
        <v>396</v>
      </c>
      <c r="S29" s="1" t="s">
        <v>29</v>
      </c>
    </row>
    <row r="30" spans="3:19" x14ac:dyDescent="0.25">
      <c r="N30" s="7"/>
    </row>
    <row r="31" spans="3:19" x14ac:dyDescent="0.25">
      <c r="E31" s="9" t="s">
        <v>13</v>
      </c>
      <c r="F31" s="1"/>
      <c r="H31" s="1">
        <v>4</v>
      </c>
      <c r="I31" s="1" t="s">
        <v>37</v>
      </c>
      <c r="N31" s="7"/>
      <c r="Q31" s="12">
        <f>P27</f>
        <v>268.393635779146</v>
      </c>
      <c r="R31" s="1" t="s">
        <v>29</v>
      </c>
    </row>
    <row r="32" spans="3:19" x14ac:dyDescent="0.25">
      <c r="E32" s="9" t="s">
        <v>15</v>
      </c>
      <c r="F32" s="1"/>
      <c r="H32" s="1">
        <v>2.2999999999999998</v>
      </c>
      <c r="I32" s="1" t="s">
        <v>37</v>
      </c>
      <c r="N32" s="7"/>
      <c r="Q32" s="12">
        <f>P25+((H32-2)*M25)</f>
        <v>144.06399447881495</v>
      </c>
      <c r="R32" s="1" t="s">
        <v>29</v>
      </c>
    </row>
    <row r="33" spans="4:18" x14ac:dyDescent="0.25">
      <c r="E33" s="9" t="s">
        <v>17</v>
      </c>
      <c r="F33" s="1"/>
      <c r="H33" s="1">
        <v>6</v>
      </c>
      <c r="I33" s="1" t="s">
        <v>37</v>
      </c>
      <c r="N33" s="7"/>
      <c r="Q33" s="12">
        <f>P29</f>
        <v>431.229559047865</v>
      </c>
      <c r="R33" s="1" t="s">
        <v>29</v>
      </c>
    </row>
    <row r="34" spans="4:18" x14ac:dyDescent="0.25">
      <c r="E34" s="9" t="s">
        <v>19</v>
      </c>
      <c r="F34" s="1"/>
      <c r="H34" s="1">
        <v>6</v>
      </c>
      <c r="I34" s="1" t="s">
        <v>37</v>
      </c>
      <c r="N34" s="7"/>
      <c r="Q34" s="12">
        <f>P29</f>
        <v>431.229559047865</v>
      </c>
      <c r="R34" s="1" t="s">
        <v>29</v>
      </c>
    </row>
    <row r="35" spans="4:18" x14ac:dyDescent="0.25">
      <c r="N35" s="7"/>
    </row>
    <row r="36" spans="4:18" x14ac:dyDescent="0.25">
      <c r="N36" s="7"/>
    </row>
    <row r="37" spans="4:18" x14ac:dyDescent="0.25">
      <c r="D37" t="s">
        <v>38</v>
      </c>
      <c r="N37" s="7"/>
      <c r="O37" s="1" t="s">
        <v>39</v>
      </c>
      <c r="Q37" s="12">
        <f>SUM(Q31:Q34)</f>
        <v>1274.916748353691</v>
      </c>
      <c r="R37" t="s">
        <v>29</v>
      </c>
    </row>
    <row r="38" spans="4:18" x14ac:dyDescent="0.25">
      <c r="F38" t="s">
        <v>41</v>
      </c>
      <c r="J38" t="s">
        <v>43</v>
      </c>
      <c r="N38" s="7"/>
    </row>
    <row r="39" spans="4:18" x14ac:dyDescent="0.25">
      <c r="F39" t="s">
        <v>44</v>
      </c>
      <c r="J39" t="s">
        <v>45</v>
      </c>
      <c r="N39" s="7"/>
    </row>
    <row r="40" spans="4:18" x14ac:dyDescent="0.25">
      <c r="N40" s="7"/>
    </row>
    <row r="41" spans="4:18" x14ac:dyDescent="0.25">
      <c r="N41" s="7"/>
    </row>
    <row r="42" spans="4:18" x14ac:dyDescent="0.25">
      <c r="N42" s="7"/>
    </row>
    <row r="43" spans="4:18" x14ac:dyDescent="0.25">
      <c r="N43" s="7"/>
    </row>
    <row r="44" spans="4:18" x14ac:dyDescent="0.25">
      <c r="N44" s="7"/>
    </row>
    <row r="45" spans="4:18" x14ac:dyDescent="0.25">
      <c r="N45" s="7"/>
    </row>
    <row r="46" spans="4:18" x14ac:dyDescent="0.25">
      <c r="N46" s="7"/>
    </row>
    <row r="47" spans="4:18" x14ac:dyDescent="0.25">
      <c r="N47" s="7"/>
    </row>
    <row r="48" spans="4:18" x14ac:dyDescent="0.25">
      <c r="N48" s="7"/>
    </row>
    <row r="49" spans="14:14" x14ac:dyDescent="0.25">
      <c r="N49" s="7"/>
    </row>
    <row r="50" spans="14:14" x14ac:dyDescent="0.25">
      <c r="N50" s="7"/>
    </row>
    <row r="51" spans="14:14" x14ac:dyDescent="0.25">
      <c r="N51" s="7"/>
    </row>
    <row r="52" spans="14:14" x14ac:dyDescent="0.25">
      <c r="N52" s="7"/>
    </row>
    <row r="53" spans="14:14" x14ac:dyDescent="0.25">
      <c r="N53" s="7"/>
    </row>
    <row r="54" spans="14:14" x14ac:dyDescent="0.25">
      <c r="N54" s="7"/>
    </row>
    <row r="55" spans="14:14" x14ac:dyDescent="0.25">
      <c r="N55" s="7"/>
    </row>
    <row r="56" spans="14:14" x14ac:dyDescent="0.25">
      <c r="N56" s="7"/>
    </row>
    <row r="57" spans="14:14" x14ac:dyDescent="0.25">
      <c r="N57" s="7"/>
    </row>
    <row r="58" spans="14:14" x14ac:dyDescent="0.25">
      <c r="N58" s="7"/>
    </row>
    <row r="59" spans="14:14" x14ac:dyDescent="0.25">
      <c r="N59" s="7"/>
    </row>
    <row r="60" spans="14:14" x14ac:dyDescent="0.25">
      <c r="N60" s="7"/>
    </row>
    <row r="61" spans="14:14" x14ac:dyDescent="0.25">
      <c r="N61" s="7"/>
    </row>
    <row r="62" spans="14:14" x14ac:dyDescent="0.25">
      <c r="N62" s="7"/>
    </row>
    <row r="63" spans="14:14" x14ac:dyDescent="0.25">
      <c r="N63" s="7"/>
    </row>
    <row r="64" spans="14:14" x14ac:dyDescent="0.25">
      <c r="N64" s="7"/>
    </row>
    <row r="65" spans="14:14" x14ac:dyDescent="0.25">
      <c r="N65" s="7"/>
    </row>
    <row r="66" spans="14:14" x14ac:dyDescent="0.25">
      <c r="N66" s="7"/>
    </row>
    <row r="67" spans="14:14" x14ac:dyDescent="0.25">
      <c r="N67" s="7"/>
    </row>
    <row r="68" spans="14:14" x14ac:dyDescent="0.25">
      <c r="N68" s="7"/>
    </row>
    <row r="69" spans="14:14" x14ac:dyDescent="0.25">
      <c r="N69" s="7"/>
    </row>
    <row r="70" spans="14:14" x14ac:dyDescent="0.25">
      <c r="N70" s="7"/>
    </row>
    <row r="71" spans="14:14" x14ac:dyDescent="0.25">
      <c r="N71" s="7"/>
    </row>
    <row r="72" spans="14:14" x14ac:dyDescent="0.25">
      <c r="N72" s="7"/>
    </row>
    <row r="73" spans="14:14" x14ac:dyDescent="0.25">
      <c r="N73" s="7"/>
    </row>
    <row r="74" spans="14:14" x14ac:dyDescent="0.25">
      <c r="N74" s="7"/>
    </row>
    <row r="75" spans="14:14" x14ac:dyDescent="0.25">
      <c r="N75" s="7"/>
    </row>
    <row r="76" spans="14:14" x14ac:dyDescent="0.25">
      <c r="N76" s="7"/>
    </row>
    <row r="77" spans="14:14" x14ac:dyDescent="0.25">
      <c r="N77" s="7"/>
    </row>
    <row r="78" spans="14:14" x14ac:dyDescent="0.25">
      <c r="N78" s="7"/>
    </row>
    <row r="79" spans="14:14" x14ac:dyDescent="0.25">
      <c r="N79" s="7"/>
    </row>
    <row r="80" spans="14:14" x14ac:dyDescent="0.25">
      <c r="N80" s="7"/>
    </row>
    <row r="81" spans="14:14" x14ac:dyDescent="0.25">
      <c r="N81" s="7"/>
    </row>
    <row r="82" spans="14:14" x14ac:dyDescent="0.25">
      <c r="N82" s="7"/>
    </row>
    <row r="83" spans="14:14" x14ac:dyDescent="0.25">
      <c r="N83" s="7"/>
    </row>
    <row r="84" spans="14:14" x14ac:dyDescent="0.25">
      <c r="N84" s="7"/>
    </row>
    <row r="85" spans="14:14" x14ac:dyDescent="0.25">
      <c r="N85" s="7"/>
    </row>
    <row r="86" spans="14:14" x14ac:dyDescent="0.25">
      <c r="N86" s="7"/>
    </row>
    <row r="87" spans="14:14" x14ac:dyDescent="0.25">
      <c r="N87" s="7"/>
    </row>
    <row r="88" spans="14:14" x14ac:dyDescent="0.25">
      <c r="N88" s="7"/>
    </row>
    <row r="89" spans="14:14" x14ac:dyDescent="0.25">
      <c r="N89" s="7"/>
    </row>
    <row r="90" spans="14:14" x14ac:dyDescent="0.25">
      <c r="N90" s="7"/>
    </row>
    <row r="91" spans="14:14" x14ac:dyDescent="0.25">
      <c r="N91" s="7"/>
    </row>
    <row r="92" spans="14:14" x14ac:dyDescent="0.25">
      <c r="N92" s="7"/>
    </row>
    <row r="93" spans="14:14" x14ac:dyDescent="0.25">
      <c r="N93" s="7"/>
    </row>
    <row r="94" spans="14:14" x14ac:dyDescent="0.25">
      <c r="N94" s="7"/>
    </row>
    <row r="95" spans="14:14" x14ac:dyDescent="0.25">
      <c r="N95" s="7"/>
    </row>
    <row r="96" spans="14:14" x14ac:dyDescent="0.25">
      <c r="N96" s="7"/>
    </row>
    <row r="97" spans="14:14" x14ac:dyDescent="0.25">
      <c r="N97" s="7"/>
    </row>
    <row r="98" spans="14:14" x14ac:dyDescent="0.25">
      <c r="N98" s="7"/>
    </row>
    <row r="99" spans="14:14" x14ac:dyDescent="0.25">
      <c r="N99" s="7"/>
    </row>
    <row r="100" spans="14:14" x14ac:dyDescent="0.25">
      <c r="N100" s="7"/>
    </row>
    <row r="101" spans="14:14" x14ac:dyDescent="0.25">
      <c r="N101" s="7"/>
    </row>
    <row r="102" spans="14:14" x14ac:dyDescent="0.25">
      <c r="N102" s="7"/>
    </row>
    <row r="103" spans="14:14" x14ac:dyDescent="0.25">
      <c r="N103" s="7"/>
    </row>
    <row r="104" spans="14:14" x14ac:dyDescent="0.25">
      <c r="N104" s="7"/>
    </row>
    <row r="105" spans="14:14" x14ac:dyDescent="0.25">
      <c r="N105" s="7"/>
    </row>
    <row r="106" spans="14:14" x14ac:dyDescent="0.25">
      <c r="N106" s="7"/>
    </row>
    <row r="107" spans="14:14" x14ac:dyDescent="0.25">
      <c r="N107" s="7"/>
    </row>
    <row r="108" spans="14:14" x14ac:dyDescent="0.25">
      <c r="N108" s="7"/>
    </row>
    <row r="109" spans="14:14" x14ac:dyDescent="0.25">
      <c r="N109" s="7"/>
    </row>
    <row r="110" spans="14:14" x14ac:dyDescent="0.25">
      <c r="N110" s="7"/>
    </row>
    <row r="111" spans="14:14" x14ac:dyDescent="0.25">
      <c r="N111" s="7"/>
    </row>
    <row r="112" spans="14:14" x14ac:dyDescent="0.25">
      <c r="N112" s="7"/>
    </row>
    <row r="113" spans="14:14" x14ac:dyDescent="0.25">
      <c r="N113" s="7"/>
    </row>
    <row r="114" spans="14:14" x14ac:dyDescent="0.25">
      <c r="N114" s="7"/>
    </row>
    <row r="115" spans="14:14" x14ac:dyDescent="0.25">
      <c r="N115" s="7"/>
    </row>
    <row r="116" spans="14:14" x14ac:dyDescent="0.25">
      <c r="N116" s="7"/>
    </row>
    <row r="117" spans="14:14" x14ac:dyDescent="0.25">
      <c r="N117" s="7"/>
    </row>
    <row r="118" spans="14:14" x14ac:dyDescent="0.25">
      <c r="N118" s="7"/>
    </row>
    <row r="119" spans="14:14" x14ac:dyDescent="0.25">
      <c r="N119" s="7"/>
    </row>
    <row r="120" spans="14:14" x14ac:dyDescent="0.25">
      <c r="N120" s="7"/>
    </row>
    <row r="121" spans="14:14" x14ac:dyDescent="0.25">
      <c r="N121" s="7"/>
    </row>
    <row r="122" spans="14:14" x14ac:dyDescent="0.25">
      <c r="N122" s="7"/>
    </row>
    <row r="123" spans="14:14" x14ac:dyDescent="0.25">
      <c r="N123" s="7"/>
    </row>
    <row r="124" spans="14:14" x14ac:dyDescent="0.25">
      <c r="N124" s="7"/>
    </row>
    <row r="125" spans="14:14" x14ac:dyDescent="0.25">
      <c r="N125" s="7"/>
    </row>
    <row r="126" spans="14:14" x14ac:dyDescent="0.25">
      <c r="N126" s="7"/>
    </row>
    <row r="127" spans="14:14" x14ac:dyDescent="0.25">
      <c r="N127" s="7"/>
    </row>
    <row r="128" spans="14:14" x14ac:dyDescent="0.25">
      <c r="N128" s="7"/>
    </row>
    <row r="129" spans="14:14" x14ac:dyDescent="0.25">
      <c r="N129" s="7"/>
    </row>
    <row r="130" spans="14:14" x14ac:dyDescent="0.25">
      <c r="N130" s="7"/>
    </row>
    <row r="131" spans="14:14" x14ac:dyDescent="0.25">
      <c r="N131" s="7"/>
    </row>
    <row r="132" spans="14:14" x14ac:dyDescent="0.25">
      <c r="N132" s="7"/>
    </row>
    <row r="133" spans="14:14" x14ac:dyDescent="0.25">
      <c r="N133" s="7"/>
    </row>
    <row r="134" spans="14:14" x14ac:dyDescent="0.25">
      <c r="N134" s="7"/>
    </row>
    <row r="135" spans="14:14" x14ac:dyDescent="0.25">
      <c r="N135" s="7"/>
    </row>
    <row r="136" spans="14:14" x14ac:dyDescent="0.25">
      <c r="N136" s="7"/>
    </row>
    <row r="137" spans="14:14" x14ac:dyDescent="0.25">
      <c r="N137" s="7"/>
    </row>
    <row r="138" spans="14:14" x14ac:dyDescent="0.25">
      <c r="N138" s="7"/>
    </row>
    <row r="139" spans="14:14" x14ac:dyDescent="0.25">
      <c r="N139" s="7"/>
    </row>
    <row r="140" spans="14:14" x14ac:dyDescent="0.25">
      <c r="N140" s="7"/>
    </row>
    <row r="141" spans="14:14" x14ac:dyDescent="0.25">
      <c r="N141" s="7"/>
    </row>
    <row r="142" spans="14:14" x14ac:dyDescent="0.25">
      <c r="N142" s="7"/>
    </row>
    <row r="143" spans="14:14" x14ac:dyDescent="0.25">
      <c r="N143" s="7"/>
    </row>
    <row r="144" spans="14:14" x14ac:dyDescent="0.25">
      <c r="N144" s="7"/>
    </row>
    <row r="145" spans="14:14" x14ac:dyDescent="0.25">
      <c r="N145" s="7"/>
    </row>
    <row r="146" spans="14:14" x14ac:dyDescent="0.25">
      <c r="N146" s="7"/>
    </row>
    <row r="147" spans="14:14" x14ac:dyDescent="0.25">
      <c r="N147" s="7"/>
    </row>
    <row r="148" spans="14:14" x14ac:dyDescent="0.25">
      <c r="N148" s="7"/>
    </row>
    <row r="149" spans="14:14" x14ac:dyDescent="0.25">
      <c r="N149" s="7"/>
    </row>
    <row r="150" spans="14:14" x14ac:dyDescent="0.25">
      <c r="N150" s="7"/>
    </row>
    <row r="151" spans="14:14" x14ac:dyDescent="0.25">
      <c r="N151" s="7"/>
    </row>
    <row r="152" spans="14:14" x14ac:dyDescent="0.25">
      <c r="N152" s="7"/>
    </row>
    <row r="153" spans="14:14" x14ac:dyDescent="0.25">
      <c r="N153" s="7"/>
    </row>
    <row r="154" spans="14:14" x14ac:dyDescent="0.25">
      <c r="N154" s="7"/>
    </row>
    <row r="155" spans="14:14" x14ac:dyDescent="0.25">
      <c r="N155" s="7"/>
    </row>
    <row r="156" spans="14:14" x14ac:dyDescent="0.25">
      <c r="N156" s="7"/>
    </row>
    <row r="157" spans="14:14" x14ac:dyDescent="0.25">
      <c r="N157" s="7"/>
    </row>
    <row r="158" spans="14:14" x14ac:dyDescent="0.25">
      <c r="N158" s="7"/>
    </row>
    <row r="159" spans="14:14" x14ac:dyDescent="0.25">
      <c r="N159" s="7"/>
    </row>
    <row r="160" spans="14:14" x14ac:dyDescent="0.25">
      <c r="N160" s="7"/>
    </row>
    <row r="161" spans="14:14" x14ac:dyDescent="0.25">
      <c r="N161" s="7"/>
    </row>
    <row r="162" spans="14:14" x14ac:dyDescent="0.25">
      <c r="N162" s="7"/>
    </row>
    <row r="163" spans="14:14" x14ac:dyDescent="0.25">
      <c r="N163" s="7"/>
    </row>
    <row r="164" spans="14:14" x14ac:dyDescent="0.25">
      <c r="N164" s="7"/>
    </row>
    <row r="165" spans="14:14" x14ac:dyDescent="0.25">
      <c r="N165" s="7"/>
    </row>
    <row r="166" spans="14:14" x14ac:dyDescent="0.25">
      <c r="N166" s="7"/>
    </row>
    <row r="167" spans="14:14" x14ac:dyDescent="0.25">
      <c r="N167" s="7"/>
    </row>
    <row r="168" spans="14:14" x14ac:dyDescent="0.25">
      <c r="N168" s="7"/>
    </row>
    <row r="169" spans="14:14" x14ac:dyDescent="0.25">
      <c r="N169" s="7"/>
    </row>
    <row r="170" spans="14:14" x14ac:dyDescent="0.25">
      <c r="N170" s="7"/>
    </row>
    <row r="171" spans="14:14" x14ac:dyDescent="0.25">
      <c r="N171" s="7"/>
    </row>
    <row r="172" spans="14:14" x14ac:dyDescent="0.25">
      <c r="N172" s="7"/>
    </row>
    <row r="173" spans="14:14" x14ac:dyDescent="0.25">
      <c r="N173" s="7"/>
    </row>
    <row r="174" spans="14:14" x14ac:dyDescent="0.25">
      <c r="N174" s="7"/>
    </row>
    <row r="175" spans="14:14" x14ac:dyDescent="0.25">
      <c r="N175" s="7"/>
    </row>
    <row r="176" spans="14:14" x14ac:dyDescent="0.25">
      <c r="N176" s="7"/>
    </row>
    <row r="177" spans="14:14" x14ac:dyDescent="0.25">
      <c r="N177" s="7"/>
    </row>
    <row r="178" spans="14:14" x14ac:dyDescent="0.25">
      <c r="N178" s="7"/>
    </row>
    <row r="179" spans="14:14" x14ac:dyDescent="0.25">
      <c r="N179" s="7"/>
    </row>
    <row r="180" spans="14:14" x14ac:dyDescent="0.25">
      <c r="N180" s="7"/>
    </row>
    <row r="181" spans="14:14" x14ac:dyDescent="0.25">
      <c r="N181" s="7"/>
    </row>
    <row r="182" spans="14:14" x14ac:dyDescent="0.25">
      <c r="N182" s="7"/>
    </row>
    <row r="183" spans="14:14" x14ac:dyDescent="0.25">
      <c r="N183" s="7"/>
    </row>
    <row r="184" spans="14:14" x14ac:dyDescent="0.25">
      <c r="N184" s="7"/>
    </row>
    <row r="185" spans="14:14" x14ac:dyDescent="0.25">
      <c r="N185" s="7"/>
    </row>
    <row r="186" spans="14:14" x14ac:dyDescent="0.25">
      <c r="N186" s="7"/>
    </row>
    <row r="187" spans="14:14" x14ac:dyDescent="0.25">
      <c r="N187" s="7"/>
    </row>
    <row r="188" spans="14:14" x14ac:dyDescent="0.25">
      <c r="N188" s="7"/>
    </row>
    <row r="189" spans="14:14" x14ac:dyDescent="0.25">
      <c r="N189" s="7"/>
    </row>
    <row r="190" spans="14:14" x14ac:dyDescent="0.25">
      <c r="N190" s="7"/>
    </row>
    <row r="191" spans="14:14" x14ac:dyDescent="0.25">
      <c r="N191" s="7"/>
    </row>
    <row r="192" spans="14:14" x14ac:dyDescent="0.25">
      <c r="N192" s="7"/>
    </row>
    <row r="193" spans="14:14" x14ac:dyDescent="0.25">
      <c r="N193" s="7"/>
    </row>
    <row r="194" spans="14:14" x14ac:dyDescent="0.25">
      <c r="N194" s="7"/>
    </row>
    <row r="195" spans="14:14" x14ac:dyDescent="0.25">
      <c r="N195" s="7"/>
    </row>
    <row r="196" spans="14:14" x14ac:dyDescent="0.25">
      <c r="N196" s="7"/>
    </row>
    <row r="197" spans="14:14" x14ac:dyDescent="0.25">
      <c r="N197" s="7"/>
    </row>
    <row r="198" spans="14:14" x14ac:dyDescent="0.25">
      <c r="N198" s="7"/>
    </row>
    <row r="199" spans="14:14" x14ac:dyDescent="0.25">
      <c r="N199" s="7"/>
    </row>
    <row r="200" spans="14:14" x14ac:dyDescent="0.25">
      <c r="N200" s="7"/>
    </row>
    <row r="201" spans="14:14" x14ac:dyDescent="0.25">
      <c r="N201" s="7"/>
    </row>
    <row r="202" spans="14:14" x14ac:dyDescent="0.25">
      <c r="N202" s="7"/>
    </row>
    <row r="203" spans="14:14" x14ac:dyDescent="0.25">
      <c r="N203" s="7"/>
    </row>
    <row r="204" spans="14:14" x14ac:dyDescent="0.25">
      <c r="N204" s="7"/>
    </row>
    <row r="205" spans="14:14" x14ac:dyDescent="0.25">
      <c r="N205" s="7"/>
    </row>
    <row r="206" spans="14:14" x14ac:dyDescent="0.25">
      <c r="N206" s="7"/>
    </row>
    <row r="207" spans="14:14" x14ac:dyDescent="0.25">
      <c r="N207" s="7"/>
    </row>
    <row r="208" spans="14:14" x14ac:dyDescent="0.25">
      <c r="N208" s="7"/>
    </row>
    <row r="209" spans="14:14" x14ac:dyDescent="0.25">
      <c r="N209" s="7"/>
    </row>
    <row r="210" spans="14:14" x14ac:dyDescent="0.25">
      <c r="N210" s="7"/>
    </row>
    <row r="211" spans="14:14" x14ac:dyDescent="0.25">
      <c r="N211" s="7"/>
    </row>
    <row r="212" spans="14:14" x14ac:dyDescent="0.25">
      <c r="N212" s="7"/>
    </row>
    <row r="213" spans="14:14" x14ac:dyDescent="0.25">
      <c r="N213" s="7"/>
    </row>
    <row r="214" spans="14:14" x14ac:dyDescent="0.25">
      <c r="N214" s="7"/>
    </row>
    <row r="215" spans="14:14" x14ac:dyDescent="0.25">
      <c r="N215" s="7"/>
    </row>
    <row r="216" spans="14:14" x14ac:dyDescent="0.25">
      <c r="N216" s="7"/>
    </row>
    <row r="217" spans="14:14" x14ac:dyDescent="0.25">
      <c r="N217" s="7"/>
    </row>
    <row r="218" spans="14:14" x14ac:dyDescent="0.25">
      <c r="N218" s="7"/>
    </row>
    <row r="219" spans="14:14" x14ac:dyDescent="0.25">
      <c r="N219" s="7"/>
    </row>
    <row r="220" spans="14:14" x14ac:dyDescent="0.25">
      <c r="N220" s="7"/>
    </row>
    <row r="221" spans="14:14" x14ac:dyDescent="0.25">
      <c r="N221" s="7"/>
    </row>
    <row r="222" spans="14:14" x14ac:dyDescent="0.25">
      <c r="N222" s="7"/>
    </row>
    <row r="223" spans="14:14" x14ac:dyDescent="0.25">
      <c r="N223" s="7"/>
    </row>
    <row r="224" spans="14:14" x14ac:dyDescent="0.25">
      <c r="N224" s="7"/>
    </row>
    <row r="225" spans="14:14" x14ac:dyDescent="0.25">
      <c r="N225" s="7"/>
    </row>
    <row r="226" spans="14:14" x14ac:dyDescent="0.25">
      <c r="N226" s="7"/>
    </row>
    <row r="227" spans="14:14" x14ac:dyDescent="0.25">
      <c r="N227" s="7"/>
    </row>
    <row r="228" spans="14:14" x14ac:dyDescent="0.25">
      <c r="N228" s="7"/>
    </row>
    <row r="229" spans="14:14" x14ac:dyDescent="0.25">
      <c r="N229" s="7"/>
    </row>
    <row r="230" spans="14:14" x14ac:dyDescent="0.25">
      <c r="N230" s="7"/>
    </row>
    <row r="231" spans="14:14" x14ac:dyDescent="0.25">
      <c r="N231" s="7"/>
    </row>
    <row r="232" spans="14:14" x14ac:dyDescent="0.25">
      <c r="N232" s="7"/>
    </row>
    <row r="233" spans="14:14" x14ac:dyDescent="0.25">
      <c r="N233" s="7"/>
    </row>
    <row r="234" spans="14:14" x14ac:dyDescent="0.25">
      <c r="N234" s="7"/>
    </row>
    <row r="235" spans="14:14" x14ac:dyDescent="0.25">
      <c r="N235" s="7"/>
    </row>
    <row r="236" spans="14:14" x14ac:dyDescent="0.25">
      <c r="N236" s="7"/>
    </row>
    <row r="237" spans="14:14" x14ac:dyDescent="0.25">
      <c r="N237" s="7"/>
    </row>
    <row r="238" spans="14:14" x14ac:dyDescent="0.25">
      <c r="N238" s="7"/>
    </row>
    <row r="239" spans="14:14" x14ac:dyDescent="0.25">
      <c r="N239" s="7"/>
    </row>
    <row r="240" spans="14:14" x14ac:dyDescent="0.25">
      <c r="N240" s="7"/>
    </row>
    <row r="241" spans="14:14" x14ac:dyDescent="0.25">
      <c r="N241" s="7"/>
    </row>
    <row r="242" spans="14:14" x14ac:dyDescent="0.25">
      <c r="N242" s="7"/>
    </row>
    <row r="243" spans="14:14" x14ac:dyDescent="0.25">
      <c r="N243" s="7"/>
    </row>
    <row r="244" spans="14:14" x14ac:dyDescent="0.25">
      <c r="N244" s="7"/>
    </row>
    <row r="245" spans="14:14" x14ac:dyDescent="0.25">
      <c r="N245" s="7"/>
    </row>
    <row r="246" spans="14:14" x14ac:dyDescent="0.25">
      <c r="N246" s="7"/>
    </row>
    <row r="247" spans="14:14" x14ac:dyDescent="0.25">
      <c r="N247" s="7"/>
    </row>
    <row r="248" spans="14:14" x14ac:dyDescent="0.25">
      <c r="N248" s="7"/>
    </row>
    <row r="249" spans="14:14" x14ac:dyDescent="0.25">
      <c r="N249" s="7"/>
    </row>
    <row r="250" spans="14:14" x14ac:dyDescent="0.25">
      <c r="N250" s="7"/>
    </row>
    <row r="251" spans="14:14" x14ac:dyDescent="0.25">
      <c r="N251" s="7"/>
    </row>
    <row r="252" spans="14:14" x14ac:dyDescent="0.25">
      <c r="N252" s="7"/>
    </row>
    <row r="253" spans="14:14" x14ac:dyDescent="0.25">
      <c r="N253" s="7"/>
    </row>
    <row r="254" spans="14:14" x14ac:dyDescent="0.25">
      <c r="N254" s="7"/>
    </row>
    <row r="255" spans="14:14" x14ac:dyDescent="0.25">
      <c r="N255" s="7"/>
    </row>
    <row r="256" spans="14:14" x14ac:dyDescent="0.25">
      <c r="N256" s="7"/>
    </row>
    <row r="257" spans="14:14" x14ac:dyDescent="0.25">
      <c r="N257" s="7"/>
    </row>
    <row r="258" spans="14:14" x14ac:dyDescent="0.25">
      <c r="N258" s="7"/>
    </row>
    <row r="259" spans="14:14" x14ac:dyDescent="0.25">
      <c r="N259" s="7"/>
    </row>
    <row r="260" spans="14:14" x14ac:dyDescent="0.25">
      <c r="N260" s="7"/>
    </row>
    <row r="261" spans="14:14" x14ac:dyDescent="0.25">
      <c r="N261" s="7"/>
    </row>
    <row r="262" spans="14:14" x14ac:dyDescent="0.25">
      <c r="N262" s="7"/>
    </row>
    <row r="263" spans="14:14" x14ac:dyDescent="0.25">
      <c r="N263" s="7"/>
    </row>
    <row r="264" spans="14:14" x14ac:dyDescent="0.25">
      <c r="N264" s="7"/>
    </row>
    <row r="265" spans="14:14" x14ac:dyDescent="0.25">
      <c r="N265" s="7"/>
    </row>
    <row r="266" spans="14:14" x14ac:dyDescent="0.25">
      <c r="N266" s="7"/>
    </row>
    <row r="267" spans="14:14" x14ac:dyDescent="0.25">
      <c r="N267" s="7"/>
    </row>
    <row r="268" spans="14:14" x14ac:dyDescent="0.25">
      <c r="N268" s="7"/>
    </row>
    <row r="269" spans="14:14" x14ac:dyDescent="0.25">
      <c r="N269" s="7"/>
    </row>
    <row r="270" spans="14:14" x14ac:dyDescent="0.25">
      <c r="N270" s="7"/>
    </row>
    <row r="271" spans="14:14" x14ac:dyDescent="0.25">
      <c r="N271" s="7"/>
    </row>
    <row r="272" spans="14:14" x14ac:dyDescent="0.25">
      <c r="N272" s="7"/>
    </row>
    <row r="273" spans="14:14" x14ac:dyDescent="0.25">
      <c r="N273" s="7"/>
    </row>
    <row r="274" spans="14:14" x14ac:dyDescent="0.25">
      <c r="N274" s="7"/>
    </row>
    <row r="275" spans="14:14" x14ac:dyDescent="0.25">
      <c r="N275" s="7"/>
    </row>
    <row r="276" spans="14:14" x14ac:dyDescent="0.25">
      <c r="N276" s="7"/>
    </row>
    <row r="277" spans="14:14" x14ac:dyDescent="0.25">
      <c r="N277" s="7"/>
    </row>
    <row r="278" spans="14:14" x14ac:dyDescent="0.25">
      <c r="N278" s="7"/>
    </row>
    <row r="279" spans="14:14" x14ac:dyDescent="0.25">
      <c r="N279" s="7"/>
    </row>
    <row r="280" spans="14:14" x14ac:dyDescent="0.25">
      <c r="N280" s="7"/>
    </row>
    <row r="281" spans="14:14" x14ac:dyDescent="0.25">
      <c r="N281" s="7"/>
    </row>
    <row r="282" spans="14:14" x14ac:dyDescent="0.25">
      <c r="N282" s="7"/>
    </row>
    <row r="283" spans="14:14" x14ac:dyDescent="0.25">
      <c r="N283" s="7"/>
    </row>
    <row r="284" spans="14:14" x14ac:dyDescent="0.25">
      <c r="N284" s="7"/>
    </row>
    <row r="285" spans="14:14" x14ac:dyDescent="0.25">
      <c r="N285" s="7"/>
    </row>
    <row r="286" spans="14:14" x14ac:dyDescent="0.25">
      <c r="N286" s="7"/>
    </row>
    <row r="287" spans="14:14" x14ac:dyDescent="0.25">
      <c r="N287" s="7"/>
    </row>
    <row r="288" spans="14:14" x14ac:dyDescent="0.25">
      <c r="N288" s="7"/>
    </row>
    <row r="289" spans="14:14" x14ac:dyDescent="0.25">
      <c r="N289" s="7"/>
    </row>
    <row r="290" spans="14:14" x14ac:dyDescent="0.25">
      <c r="N290" s="7"/>
    </row>
    <row r="291" spans="14:14" x14ac:dyDescent="0.25">
      <c r="N291" s="7"/>
    </row>
    <row r="292" spans="14:14" x14ac:dyDescent="0.25">
      <c r="N292" s="7"/>
    </row>
    <row r="293" spans="14:14" x14ac:dyDescent="0.25">
      <c r="N293" s="7"/>
    </row>
    <row r="294" spans="14:14" x14ac:dyDescent="0.25">
      <c r="N294" s="7"/>
    </row>
    <row r="295" spans="14:14" x14ac:dyDescent="0.25">
      <c r="N295" s="7"/>
    </row>
    <row r="296" spans="14:14" x14ac:dyDescent="0.25">
      <c r="N296" s="7"/>
    </row>
    <row r="297" spans="14:14" x14ac:dyDescent="0.25">
      <c r="N297" s="7"/>
    </row>
    <row r="298" spans="14:14" x14ac:dyDescent="0.25">
      <c r="N298" s="7"/>
    </row>
    <row r="299" spans="14:14" x14ac:dyDescent="0.25">
      <c r="N299" s="7"/>
    </row>
    <row r="300" spans="14:14" x14ac:dyDescent="0.25">
      <c r="N300" s="7"/>
    </row>
    <row r="301" spans="14:14" x14ac:dyDescent="0.25">
      <c r="N301" s="7"/>
    </row>
    <row r="302" spans="14:14" x14ac:dyDescent="0.25">
      <c r="N302" s="7"/>
    </row>
    <row r="303" spans="14:14" x14ac:dyDescent="0.25">
      <c r="N303" s="7"/>
    </row>
    <row r="304" spans="14:14" x14ac:dyDescent="0.25">
      <c r="N304" s="7"/>
    </row>
    <row r="305" spans="14:14" x14ac:dyDescent="0.25">
      <c r="N305" s="7"/>
    </row>
    <row r="306" spans="14:14" x14ac:dyDescent="0.25">
      <c r="N306" s="7"/>
    </row>
    <row r="307" spans="14:14" x14ac:dyDescent="0.25">
      <c r="N307" s="7"/>
    </row>
    <row r="308" spans="14:14" x14ac:dyDescent="0.25">
      <c r="N308" s="7"/>
    </row>
    <row r="309" spans="14:14" x14ac:dyDescent="0.25">
      <c r="N309" s="7"/>
    </row>
    <row r="310" spans="14:14" x14ac:dyDescent="0.25">
      <c r="N310" s="7"/>
    </row>
    <row r="311" spans="14:14" x14ac:dyDescent="0.25">
      <c r="N311" s="7"/>
    </row>
    <row r="312" spans="14:14" x14ac:dyDescent="0.25">
      <c r="N312" s="7"/>
    </row>
    <row r="313" spans="14:14" x14ac:dyDescent="0.25">
      <c r="N313" s="7"/>
    </row>
    <row r="314" spans="14:14" x14ac:dyDescent="0.25">
      <c r="N314" s="7"/>
    </row>
    <row r="315" spans="14:14" x14ac:dyDescent="0.25">
      <c r="N315" s="7"/>
    </row>
    <row r="316" spans="14:14" x14ac:dyDescent="0.25">
      <c r="N316" s="7"/>
    </row>
    <row r="317" spans="14:14" x14ac:dyDescent="0.25">
      <c r="N317" s="7"/>
    </row>
    <row r="318" spans="14:14" x14ac:dyDescent="0.25">
      <c r="N318" s="7"/>
    </row>
    <row r="319" spans="14:14" x14ac:dyDescent="0.25">
      <c r="N319" s="7"/>
    </row>
    <row r="320" spans="14:14" x14ac:dyDescent="0.25">
      <c r="N320" s="7"/>
    </row>
    <row r="321" spans="14:14" x14ac:dyDescent="0.25">
      <c r="N321" s="7"/>
    </row>
    <row r="322" spans="14:14" x14ac:dyDescent="0.25">
      <c r="N322" s="7"/>
    </row>
    <row r="323" spans="14:14" x14ac:dyDescent="0.25">
      <c r="N323" s="7"/>
    </row>
    <row r="324" spans="14:14" x14ac:dyDescent="0.25">
      <c r="N324" s="7"/>
    </row>
    <row r="325" spans="14:14" x14ac:dyDescent="0.25">
      <c r="N325" s="7"/>
    </row>
    <row r="326" spans="14:14" x14ac:dyDescent="0.25">
      <c r="N326" s="7"/>
    </row>
    <row r="327" spans="14:14" x14ac:dyDescent="0.25">
      <c r="N327" s="7"/>
    </row>
    <row r="328" spans="14:14" x14ac:dyDescent="0.25">
      <c r="N328" s="7"/>
    </row>
    <row r="329" spans="14:14" x14ac:dyDescent="0.25">
      <c r="N329" s="7"/>
    </row>
    <row r="330" spans="14:14" x14ac:dyDescent="0.25">
      <c r="N330" s="7"/>
    </row>
    <row r="331" spans="14:14" x14ac:dyDescent="0.25">
      <c r="N331" s="7"/>
    </row>
    <row r="332" spans="14:14" x14ac:dyDescent="0.25">
      <c r="N332" s="7"/>
    </row>
    <row r="333" spans="14:14" x14ac:dyDescent="0.25">
      <c r="N333" s="7"/>
    </row>
    <row r="334" spans="14:14" x14ac:dyDescent="0.25">
      <c r="N334" s="7"/>
    </row>
    <row r="335" spans="14:14" x14ac:dyDescent="0.25">
      <c r="N335" s="7"/>
    </row>
    <row r="336" spans="14:14" x14ac:dyDescent="0.25">
      <c r="N336" s="7"/>
    </row>
    <row r="337" spans="14:14" x14ac:dyDescent="0.25">
      <c r="N337" s="7"/>
    </row>
    <row r="338" spans="14:14" x14ac:dyDescent="0.25">
      <c r="N338" s="7"/>
    </row>
    <row r="339" spans="14:14" x14ac:dyDescent="0.25">
      <c r="N339" s="7"/>
    </row>
    <row r="340" spans="14:14" x14ac:dyDescent="0.25">
      <c r="N340" s="7"/>
    </row>
    <row r="341" spans="14:14" x14ac:dyDescent="0.25">
      <c r="N341" s="7"/>
    </row>
    <row r="342" spans="14:14" x14ac:dyDescent="0.25">
      <c r="N342" s="7"/>
    </row>
    <row r="343" spans="14:14" x14ac:dyDescent="0.25">
      <c r="N343" s="7"/>
    </row>
    <row r="344" spans="14:14" x14ac:dyDescent="0.25">
      <c r="N344" s="7"/>
    </row>
    <row r="345" spans="14:14" x14ac:dyDescent="0.25">
      <c r="N345" s="7"/>
    </row>
    <row r="346" spans="14:14" x14ac:dyDescent="0.25">
      <c r="N346" s="7"/>
    </row>
    <row r="347" spans="14:14" x14ac:dyDescent="0.25">
      <c r="N347" s="7"/>
    </row>
    <row r="348" spans="14:14" x14ac:dyDescent="0.25">
      <c r="N348" s="7"/>
    </row>
    <row r="349" spans="14:14" x14ac:dyDescent="0.25">
      <c r="N349" s="7"/>
    </row>
    <row r="350" spans="14:14" x14ac:dyDescent="0.25">
      <c r="N350" s="7"/>
    </row>
    <row r="351" spans="14:14" x14ac:dyDescent="0.25">
      <c r="N351" s="7"/>
    </row>
    <row r="352" spans="14:14" x14ac:dyDescent="0.25">
      <c r="N352" s="7"/>
    </row>
    <row r="353" spans="14:14" x14ac:dyDescent="0.25">
      <c r="N353" s="7"/>
    </row>
    <row r="354" spans="14:14" x14ac:dyDescent="0.25">
      <c r="N354" s="7"/>
    </row>
    <row r="355" spans="14:14" x14ac:dyDescent="0.25">
      <c r="N355" s="7"/>
    </row>
    <row r="356" spans="14:14" x14ac:dyDescent="0.25">
      <c r="N356" s="7"/>
    </row>
    <row r="357" spans="14:14" x14ac:dyDescent="0.25">
      <c r="N357" s="7"/>
    </row>
    <row r="358" spans="14:14" x14ac:dyDescent="0.25">
      <c r="N358" s="7"/>
    </row>
    <row r="359" spans="14:14" x14ac:dyDescent="0.25">
      <c r="N359" s="7"/>
    </row>
    <row r="360" spans="14:14" x14ac:dyDescent="0.25">
      <c r="N360" s="7"/>
    </row>
    <row r="361" spans="14:14" x14ac:dyDescent="0.25">
      <c r="N361" s="7"/>
    </row>
    <row r="362" spans="14:14" x14ac:dyDescent="0.25">
      <c r="N362" s="7"/>
    </row>
    <row r="363" spans="14:14" x14ac:dyDescent="0.25">
      <c r="N363" s="7"/>
    </row>
    <row r="364" spans="14:14" x14ac:dyDescent="0.25">
      <c r="N364" s="7"/>
    </row>
    <row r="365" spans="14:14" x14ac:dyDescent="0.25">
      <c r="N365" s="7"/>
    </row>
    <row r="366" spans="14:14" x14ac:dyDescent="0.25">
      <c r="N366" s="7"/>
    </row>
    <row r="367" spans="14:14" x14ac:dyDescent="0.25">
      <c r="N367" s="7"/>
    </row>
    <row r="368" spans="14:14" x14ac:dyDescent="0.25">
      <c r="N368" s="7"/>
    </row>
    <row r="369" spans="14:14" x14ac:dyDescent="0.25">
      <c r="N369" s="7"/>
    </row>
    <row r="370" spans="14:14" x14ac:dyDescent="0.25">
      <c r="N370" s="7"/>
    </row>
    <row r="371" spans="14:14" x14ac:dyDescent="0.25">
      <c r="N371" s="7"/>
    </row>
    <row r="372" spans="14:14" x14ac:dyDescent="0.25">
      <c r="N372" s="7"/>
    </row>
    <row r="373" spans="14:14" x14ac:dyDescent="0.25">
      <c r="N373" s="7"/>
    </row>
    <row r="374" spans="14:14" x14ac:dyDescent="0.25">
      <c r="N374" s="7"/>
    </row>
    <row r="375" spans="14:14" x14ac:dyDescent="0.25">
      <c r="N375" s="7"/>
    </row>
    <row r="376" spans="14:14" x14ac:dyDescent="0.25">
      <c r="N376" s="7"/>
    </row>
    <row r="377" spans="14:14" x14ac:dyDescent="0.25">
      <c r="N377" s="7"/>
    </row>
    <row r="378" spans="14:14" x14ac:dyDescent="0.25">
      <c r="N378" s="7"/>
    </row>
    <row r="379" spans="14:14" x14ac:dyDescent="0.25">
      <c r="N379" s="7"/>
    </row>
    <row r="380" spans="14:14" x14ac:dyDescent="0.25">
      <c r="N380" s="7"/>
    </row>
    <row r="381" spans="14:14" x14ac:dyDescent="0.25">
      <c r="N381" s="7"/>
    </row>
    <row r="382" spans="14:14" x14ac:dyDescent="0.25">
      <c r="N382" s="7"/>
    </row>
    <row r="383" spans="14:14" x14ac:dyDescent="0.25">
      <c r="N383" s="7"/>
    </row>
    <row r="384" spans="14:14" x14ac:dyDescent="0.25">
      <c r="N384" s="7"/>
    </row>
    <row r="385" spans="14:14" x14ac:dyDescent="0.25">
      <c r="N385" s="7"/>
    </row>
    <row r="386" spans="14:14" x14ac:dyDescent="0.25">
      <c r="N386" s="7"/>
    </row>
    <row r="387" spans="14:14" x14ac:dyDescent="0.25">
      <c r="N387" s="7"/>
    </row>
    <row r="388" spans="14:14" x14ac:dyDescent="0.25">
      <c r="N388" s="7"/>
    </row>
    <row r="389" spans="14:14" x14ac:dyDescent="0.25">
      <c r="N389" s="7"/>
    </row>
    <row r="390" spans="14:14" x14ac:dyDescent="0.25">
      <c r="N390" s="7"/>
    </row>
    <row r="391" spans="14:14" x14ac:dyDescent="0.25">
      <c r="N391" s="7"/>
    </row>
    <row r="392" spans="14:14" x14ac:dyDescent="0.25">
      <c r="N392" s="7"/>
    </row>
    <row r="393" spans="14:14" x14ac:dyDescent="0.25">
      <c r="N393" s="7"/>
    </row>
    <row r="394" spans="14:14" x14ac:dyDescent="0.25">
      <c r="N394" s="7"/>
    </row>
    <row r="395" spans="14:14" x14ac:dyDescent="0.25">
      <c r="N395" s="7"/>
    </row>
    <row r="396" spans="14:14" x14ac:dyDescent="0.25">
      <c r="N396" s="7"/>
    </row>
    <row r="397" spans="14:14" x14ac:dyDescent="0.25">
      <c r="N397" s="7"/>
    </row>
    <row r="398" spans="14:14" x14ac:dyDescent="0.25">
      <c r="N398" s="7"/>
    </row>
    <row r="399" spans="14:14" x14ac:dyDescent="0.25">
      <c r="N399" s="7"/>
    </row>
    <row r="400" spans="14:14" x14ac:dyDescent="0.25">
      <c r="N400" s="7"/>
    </row>
    <row r="401" spans="14:14" x14ac:dyDescent="0.25">
      <c r="N401" s="7"/>
    </row>
    <row r="402" spans="14:14" x14ac:dyDescent="0.25">
      <c r="N402" s="7"/>
    </row>
    <row r="403" spans="14:14" x14ac:dyDescent="0.25">
      <c r="N403" s="7"/>
    </row>
    <row r="404" spans="14:14" x14ac:dyDescent="0.25">
      <c r="N404" s="7"/>
    </row>
    <row r="405" spans="14:14" x14ac:dyDescent="0.25">
      <c r="N405" s="7"/>
    </row>
    <row r="406" spans="14:14" x14ac:dyDescent="0.25">
      <c r="N406" s="7"/>
    </row>
    <row r="407" spans="14:14" x14ac:dyDescent="0.25">
      <c r="N407" s="7"/>
    </row>
    <row r="408" spans="14:14" x14ac:dyDescent="0.25">
      <c r="N408" s="7"/>
    </row>
    <row r="409" spans="14:14" x14ac:dyDescent="0.25">
      <c r="N409" s="7"/>
    </row>
    <row r="410" spans="14:14" x14ac:dyDescent="0.25">
      <c r="N410" s="7"/>
    </row>
    <row r="411" spans="14:14" x14ac:dyDescent="0.25">
      <c r="N411" s="7"/>
    </row>
    <row r="412" spans="14:14" x14ac:dyDescent="0.25">
      <c r="N412" s="7"/>
    </row>
    <row r="413" spans="14:14" x14ac:dyDescent="0.25">
      <c r="N413" s="7"/>
    </row>
    <row r="414" spans="14:14" x14ac:dyDescent="0.25">
      <c r="N414" s="7"/>
    </row>
    <row r="415" spans="14:14" x14ac:dyDescent="0.25">
      <c r="N415" s="7"/>
    </row>
    <row r="416" spans="14:14" x14ac:dyDescent="0.25">
      <c r="N416" s="7"/>
    </row>
    <row r="417" spans="14:14" x14ac:dyDescent="0.25">
      <c r="N417" s="7"/>
    </row>
    <row r="418" spans="14:14" x14ac:dyDescent="0.25">
      <c r="N418" s="7"/>
    </row>
    <row r="419" spans="14:14" x14ac:dyDescent="0.25">
      <c r="N419" s="7"/>
    </row>
    <row r="420" spans="14:14" x14ac:dyDescent="0.25">
      <c r="N420" s="7"/>
    </row>
    <row r="421" spans="14:14" x14ac:dyDescent="0.25">
      <c r="N421" s="7"/>
    </row>
    <row r="422" spans="14:14" x14ac:dyDescent="0.25">
      <c r="N422" s="7"/>
    </row>
    <row r="423" spans="14:14" x14ac:dyDescent="0.25">
      <c r="N423" s="7"/>
    </row>
    <row r="424" spans="14:14" x14ac:dyDescent="0.25">
      <c r="N424" s="7"/>
    </row>
    <row r="425" spans="14:14" x14ac:dyDescent="0.25">
      <c r="N425" s="7"/>
    </row>
    <row r="426" spans="14:14" x14ac:dyDescent="0.25">
      <c r="N426" s="7"/>
    </row>
    <row r="427" spans="14:14" x14ac:dyDescent="0.25">
      <c r="N427" s="7"/>
    </row>
    <row r="428" spans="14:14" x14ac:dyDescent="0.25">
      <c r="N428" s="7"/>
    </row>
    <row r="429" spans="14:14" x14ac:dyDescent="0.25">
      <c r="N429" s="7"/>
    </row>
    <row r="430" spans="14:14" x14ac:dyDescent="0.25">
      <c r="N430" s="7"/>
    </row>
    <row r="431" spans="14:14" x14ac:dyDescent="0.25">
      <c r="N431" s="7"/>
    </row>
    <row r="432" spans="14:14" x14ac:dyDescent="0.25">
      <c r="N432" s="7"/>
    </row>
    <row r="433" spans="14:14" x14ac:dyDescent="0.25">
      <c r="N433" s="7"/>
    </row>
    <row r="434" spans="14:14" x14ac:dyDescent="0.25">
      <c r="N434" s="7"/>
    </row>
    <row r="435" spans="14:14" x14ac:dyDescent="0.25">
      <c r="N435" s="7"/>
    </row>
    <row r="436" spans="14:14" x14ac:dyDescent="0.25">
      <c r="N436" s="7"/>
    </row>
    <row r="437" spans="14:14" x14ac:dyDescent="0.25">
      <c r="N437" s="7"/>
    </row>
    <row r="438" spans="14:14" x14ac:dyDescent="0.25">
      <c r="N438" s="7"/>
    </row>
    <row r="439" spans="14:14" x14ac:dyDescent="0.25">
      <c r="N439" s="7"/>
    </row>
    <row r="440" spans="14:14" x14ac:dyDescent="0.25">
      <c r="N440" s="7"/>
    </row>
    <row r="441" spans="14:14" x14ac:dyDescent="0.25">
      <c r="N441" s="7"/>
    </row>
    <row r="442" spans="14:14" x14ac:dyDescent="0.25">
      <c r="N442" s="7"/>
    </row>
    <row r="443" spans="14:14" x14ac:dyDescent="0.25">
      <c r="N443" s="7"/>
    </row>
    <row r="444" spans="14:14" x14ac:dyDescent="0.25">
      <c r="N444" s="7"/>
    </row>
    <row r="445" spans="14:14" x14ac:dyDescent="0.25">
      <c r="N445" s="7"/>
    </row>
    <row r="446" spans="14:14" x14ac:dyDescent="0.25">
      <c r="N446" s="7"/>
    </row>
    <row r="447" spans="14:14" x14ac:dyDescent="0.25">
      <c r="N447" s="7"/>
    </row>
    <row r="448" spans="14:14" x14ac:dyDescent="0.25">
      <c r="N448" s="7"/>
    </row>
    <row r="449" spans="14:14" x14ac:dyDescent="0.25">
      <c r="N449" s="7"/>
    </row>
    <row r="450" spans="14:14" x14ac:dyDescent="0.25">
      <c r="N450" s="7"/>
    </row>
    <row r="451" spans="14:14" x14ac:dyDescent="0.25">
      <c r="N451" s="7"/>
    </row>
    <row r="452" spans="14:14" x14ac:dyDescent="0.25">
      <c r="N452" s="7"/>
    </row>
    <row r="453" spans="14:14" x14ac:dyDescent="0.25">
      <c r="N453" s="7"/>
    </row>
    <row r="454" spans="14:14" x14ac:dyDescent="0.25">
      <c r="N454" s="7"/>
    </row>
    <row r="455" spans="14:14" x14ac:dyDescent="0.25">
      <c r="N455" s="7"/>
    </row>
    <row r="456" spans="14:14" x14ac:dyDescent="0.25">
      <c r="N456" s="7"/>
    </row>
    <row r="457" spans="14:14" x14ac:dyDescent="0.25">
      <c r="N457" s="7"/>
    </row>
    <row r="458" spans="14:14" x14ac:dyDescent="0.25">
      <c r="N458" s="7"/>
    </row>
    <row r="459" spans="14:14" x14ac:dyDescent="0.25">
      <c r="N459" s="7"/>
    </row>
    <row r="460" spans="14:14" x14ac:dyDescent="0.25">
      <c r="N460" s="7"/>
    </row>
    <row r="461" spans="14:14" x14ac:dyDescent="0.25">
      <c r="N461" s="7"/>
    </row>
    <row r="462" spans="14:14" x14ac:dyDescent="0.25">
      <c r="N462" s="7"/>
    </row>
    <row r="463" spans="14:14" x14ac:dyDescent="0.25">
      <c r="N463" s="7"/>
    </row>
    <row r="464" spans="14:14" x14ac:dyDescent="0.25">
      <c r="N464" s="7"/>
    </row>
    <row r="465" spans="14:14" x14ac:dyDescent="0.25">
      <c r="N465" s="7"/>
    </row>
    <row r="466" spans="14:14" x14ac:dyDescent="0.25">
      <c r="N466" s="7"/>
    </row>
    <row r="467" spans="14:14" x14ac:dyDescent="0.25">
      <c r="N467" s="7"/>
    </row>
    <row r="468" spans="14:14" x14ac:dyDescent="0.25">
      <c r="N468" s="7"/>
    </row>
    <row r="469" spans="14:14" x14ac:dyDescent="0.25">
      <c r="N469" s="7"/>
    </row>
    <row r="470" spans="14:14" x14ac:dyDescent="0.25">
      <c r="N470" s="7"/>
    </row>
    <row r="471" spans="14:14" x14ac:dyDescent="0.25">
      <c r="N471" s="7"/>
    </row>
    <row r="472" spans="14:14" x14ac:dyDescent="0.25">
      <c r="N472" s="7"/>
    </row>
    <row r="473" spans="14:14" x14ac:dyDescent="0.25">
      <c r="N473" s="7"/>
    </row>
    <row r="474" spans="14:14" x14ac:dyDescent="0.25">
      <c r="N474" s="7"/>
    </row>
    <row r="475" spans="14:14" x14ac:dyDescent="0.25">
      <c r="N475" s="7"/>
    </row>
    <row r="476" spans="14:14" x14ac:dyDescent="0.25">
      <c r="N476" s="7"/>
    </row>
    <row r="477" spans="14:14" x14ac:dyDescent="0.25">
      <c r="N477" s="7"/>
    </row>
    <row r="478" spans="14:14" x14ac:dyDescent="0.25">
      <c r="N478" s="7"/>
    </row>
    <row r="479" spans="14:14" x14ac:dyDescent="0.25">
      <c r="N479" s="7"/>
    </row>
    <row r="480" spans="14:14" x14ac:dyDescent="0.25">
      <c r="N480" s="7"/>
    </row>
    <row r="481" spans="14:14" x14ac:dyDescent="0.25">
      <c r="N481" s="7"/>
    </row>
    <row r="482" spans="14:14" x14ac:dyDescent="0.25">
      <c r="N482" s="7"/>
    </row>
    <row r="483" spans="14:14" x14ac:dyDescent="0.25">
      <c r="N483" s="7"/>
    </row>
    <row r="484" spans="14:14" x14ac:dyDescent="0.25">
      <c r="N484" s="7"/>
    </row>
    <row r="485" spans="14:14" x14ac:dyDescent="0.25">
      <c r="N485" s="7"/>
    </row>
    <row r="486" spans="14:14" x14ac:dyDescent="0.25">
      <c r="N486" s="7"/>
    </row>
    <row r="487" spans="14:14" x14ac:dyDescent="0.25">
      <c r="N487" s="7"/>
    </row>
    <row r="488" spans="14:14" x14ac:dyDescent="0.25">
      <c r="N488" s="7"/>
    </row>
    <row r="489" spans="14:14" x14ac:dyDescent="0.25">
      <c r="N489" s="7"/>
    </row>
    <row r="490" spans="14:14" x14ac:dyDescent="0.25">
      <c r="N490" s="7"/>
    </row>
    <row r="491" spans="14:14" x14ac:dyDescent="0.25">
      <c r="N491" s="7"/>
    </row>
    <row r="492" spans="14:14" x14ac:dyDescent="0.25">
      <c r="N492" s="7"/>
    </row>
    <row r="493" spans="14:14" x14ac:dyDescent="0.25">
      <c r="N493" s="7"/>
    </row>
    <row r="494" spans="14:14" x14ac:dyDescent="0.25">
      <c r="N494" s="7"/>
    </row>
    <row r="495" spans="14:14" x14ac:dyDescent="0.25">
      <c r="N495" s="7"/>
    </row>
    <row r="496" spans="14:14" x14ac:dyDescent="0.25">
      <c r="N496" s="7"/>
    </row>
    <row r="497" spans="14:14" x14ac:dyDescent="0.25">
      <c r="N497" s="7"/>
    </row>
    <row r="498" spans="14:14" x14ac:dyDescent="0.25">
      <c r="N498" s="7"/>
    </row>
    <row r="499" spans="14:14" x14ac:dyDescent="0.25">
      <c r="N499" s="7"/>
    </row>
    <row r="500" spans="14:14" x14ac:dyDescent="0.25">
      <c r="N500" s="7"/>
    </row>
    <row r="501" spans="14:14" x14ac:dyDescent="0.25">
      <c r="N501" s="7"/>
    </row>
    <row r="502" spans="14:14" x14ac:dyDescent="0.25">
      <c r="N502" s="7"/>
    </row>
    <row r="503" spans="14:14" x14ac:dyDescent="0.25">
      <c r="N503" s="7"/>
    </row>
    <row r="504" spans="14:14" x14ac:dyDescent="0.25">
      <c r="N504" s="7"/>
    </row>
    <row r="505" spans="14:14" x14ac:dyDescent="0.25">
      <c r="N505" s="7"/>
    </row>
    <row r="506" spans="14:14" x14ac:dyDescent="0.25">
      <c r="N506" s="7"/>
    </row>
    <row r="507" spans="14:14" x14ac:dyDescent="0.25">
      <c r="N507" s="7"/>
    </row>
    <row r="508" spans="14:14" x14ac:dyDescent="0.25">
      <c r="N508" s="7"/>
    </row>
    <row r="509" spans="14:14" x14ac:dyDescent="0.25">
      <c r="N509" s="7"/>
    </row>
    <row r="510" spans="14:14" x14ac:dyDescent="0.25">
      <c r="N510" s="7"/>
    </row>
    <row r="511" spans="14:14" x14ac:dyDescent="0.25">
      <c r="N511" s="7"/>
    </row>
    <row r="512" spans="14:14" x14ac:dyDescent="0.25">
      <c r="N512" s="7"/>
    </row>
    <row r="513" spans="14:14" x14ac:dyDescent="0.25">
      <c r="N513" s="7"/>
    </row>
    <row r="514" spans="14:14" x14ac:dyDescent="0.25">
      <c r="N514" s="7"/>
    </row>
    <row r="515" spans="14:14" x14ac:dyDescent="0.25">
      <c r="N515" s="7"/>
    </row>
    <row r="516" spans="14:14" x14ac:dyDescent="0.25">
      <c r="N516" s="7"/>
    </row>
    <row r="517" spans="14:14" x14ac:dyDescent="0.25">
      <c r="N517" s="7"/>
    </row>
    <row r="518" spans="14:14" x14ac:dyDescent="0.25">
      <c r="N518" s="7"/>
    </row>
    <row r="519" spans="14:14" x14ac:dyDescent="0.25">
      <c r="N519" s="7"/>
    </row>
    <row r="520" spans="14:14" x14ac:dyDescent="0.25">
      <c r="N520" s="7"/>
    </row>
    <row r="521" spans="14:14" x14ac:dyDescent="0.25">
      <c r="N521" s="7"/>
    </row>
    <row r="522" spans="14:14" x14ac:dyDescent="0.25">
      <c r="N522" s="7"/>
    </row>
    <row r="523" spans="14:14" x14ac:dyDescent="0.25">
      <c r="N523" s="7"/>
    </row>
    <row r="524" spans="14:14" x14ac:dyDescent="0.25">
      <c r="N524" s="7"/>
    </row>
    <row r="525" spans="14:14" x14ac:dyDescent="0.25">
      <c r="N525" s="7"/>
    </row>
    <row r="526" spans="14:14" x14ac:dyDescent="0.25">
      <c r="N526" s="7"/>
    </row>
    <row r="527" spans="14:14" x14ac:dyDescent="0.25">
      <c r="N527" s="7"/>
    </row>
    <row r="528" spans="14:14" x14ac:dyDescent="0.25">
      <c r="N528" s="7"/>
    </row>
    <row r="529" spans="14:14" x14ac:dyDescent="0.25">
      <c r="N529" s="7"/>
    </row>
    <row r="530" spans="14:14" x14ac:dyDescent="0.25">
      <c r="N530" s="7"/>
    </row>
    <row r="531" spans="14:14" x14ac:dyDescent="0.25">
      <c r="N531" s="7"/>
    </row>
    <row r="532" spans="14:14" x14ac:dyDescent="0.25">
      <c r="N532" s="7"/>
    </row>
    <row r="533" spans="14:14" x14ac:dyDescent="0.25">
      <c r="N533" s="7"/>
    </row>
    <row r="534" spans="14:14" x14ac:dyDescent="0.25">
      <c r="N534" s="7"/>
    </row>
    <row r="535" spans="14:14" x14ac:dyDescent="0.25">
      <c r="N535" s="7"/>
    </row>
    <row r="536" spans="14:14" x14ac:dyDescent="0.25">
      <c r="N536" s="7"/>
    </row>
    <row r="537" spans="14:14" x14ac:dyDescent="0.25">
      <c r="N537" s="7"/>
    </row>
    <row r="538" spans="14:14" x14ac:dyDescent="0.25">
      <c r="N538" s="7"/>
    </row>
    <row r="539" spans="14:14" x14ac:dyDescent="0.25">
      <c r="N539" s="7"/>
    </row>
    <row r="540" spans="14:14" x14ac:dyDescent="0.25">
      <c r="N540" s="7"/>
    </row>
    <row r="541" spans="14:14" x14ac:dyDescent="0.25">
      <c r="N541" s="7"/>
    </row>
    <row r="542" spans="14:14" x14ac:dyDescent="0.25">
      <c r="N542" s="7"/>
    </row>
    <row r="543" spans="14:14" x14ac:dyDescent="0.25">
      <c r="N543" s="7"/>
    </row>
    <row r="544" spans="14:14" x14ac:dyDescent="0.25">
      <c r="N544" s="7"/>
    </row>
    <row r="545" spans="14:14" x14ac:dyDescent="0.25">
      <c r="N545" s="7"/>
    </row>
    <row r="546" spans="14:14" x14ac:dyDescent="0.25">
      <c r="N546" s="7"/>
    </row>
    <row r="547" spans="14:14" x14ac:dyDescent="0.25">
      <c r="N547" s="7"/>
    </row>
    <row r="548" spans="14:14" x14ac:dyDescent="0.25">
      <c r="N548" s="7"/>
    </row>
    <row r="549" spans="14:14" x14ac:dyDescent="0.25">
      <c r="N549" s="7"/>
    </row>
    <row r="550" spans="14:14" x14ac:dyDescent="0.25">
      <c r="N550" s="7"/>
    </row>
    <row r="551" spans="14:14" x14ac:dyDescent="0.25">
      <c r="N551" s="7"/>
    </row>
    <row r="552" spans="14:14" x14ac:dyDescent="0.25">
      <c r="N552" s="7"/>
    </row>
    <row r="553" spans="14:14" x14ac:dyDescent="0.25">
      <c r="N553" s="7"/>
    </row>
    <row r="554" spans="14:14" x14ac:dyDescent="0.25">
      <c r="N554" s="7"/>
    </row>
    <row r="555" spans="14:14" x14ac:dyDescent="0.25">
      <c r="N555" s="7"/>
    </row>
    <row r="556" spans="14:14" x14ac:dyDescent="0.25">
      <c r="N556" s="7"/>
    </row>
    <row r="557" spans="14:14" x14ac:dyDescent="0.25">
      <c r="N557" s="7"/>
    </row>
    <row r="558" spans="14:14" x14ac:dyDescent="0.25">
      <c r="N558" s="7"/>
    </row>
    <row r="559" spans="14:14" x14ac:dyDescent="0.25">
      <c r="N559" s="7"/>
    </row>
    <row r="560" spans="14:14" x14ac:dyDescent="0.25">
      <c r="N560" s="7"/>
    </row>
    <row r="561" spans="14:14" x14ac:dyDescent="0.25">
      <c r="N561" s="7"/>
    </row>
    <row r="562" spans="14:14" x14ac:dyDescent="0.25">
      <c r="N562" s="7"/>
    </row>
    <row r="563" spans="14:14" x14ac:dyDescent="0.25">
      <c r="N563" s="7"/>
    </row>
    <row r="564" spans="14:14" x14ac:dyDescent="0.25">
      <c r="N564" s="7"/>
    </row>
    <row r="565" spans="14:14" x14ac:dyDescent="0.25">
      <c r="N565" s="7"/>
    </row>
    <row r="566" spans="14:14" x14ac:dyDescent="0.25">
      <c r="N566" s="7"/>
    </row>
    <row r="567" spans="14:14" x14ac:dyDescent="0.25">
      <c r="N567" s="7"/>
    </row>
    <row r="568" spans="14:14" x14ac:dyDescent="0.25">
      <c r="N568" s="7"/>
    </row>
    <row r="569" spans="14:14" x14ac:dyDescent="0.25">
      <c r="N569" s="7"/>
    </row>
    <row r="570" spans="14:14" x14ac:dyDescent="0.25">
      <c r="N570" s="7"/>
    </row>
    <row r="571" spans="14:14" x14ac:dyDescent="0.25">
      <c r="N571" s="7"/>
    </row>
    <row r="572" spans="14:14" x14ac:dyDescent="0.25">
      <c r="N572" s="7"/>
    </row>
    <row r="573" spans="14:14" x14ac:dyDescent="0.25">
      <c r="N573" s="7"/>
    </row>
    <row r="574" spans="14:14" x14ac:dyDescent="0.25">
      <c r="N574" s="7"/>
    </row>
    <row r="575" spans="14:14" x14ac:dyDescent="0.25">
      <c r="N575" s="7"/>
    </row>
    <row r="576" spans="14:14" x14ac:dyDescent="0.25">
      <c r="N576" s="7"/>
    </row>
    <row r="577" spans="14:14" x14ac:dyDescent="0.25">
      <c r="N577" s="7"/>
    </row>
    <row r="578" spans="14:14" x14ac:dyDescent="0.25">
      <c r="N578" s="7"/>
    </row>
    <row r="579" spans="14:14" x14ac:dyDescent="0.25">
      <c r="N579" s="7"/>
    </row>
    <row r="580" spans="14:14" x14ac:dyDescent="0.25">
      <c r="N580" s="7"/>
    </row>
    <row r="581" spans="14:14" x14ac:dyDescent="0.25">
      <c r="N581" s="7"/>
    </row>
    <row r="582" spans="14:14" x14ac:dyDescent="0.25">
      <c r="N582" s="7"/>
    </row>
    <row r="583" spans="14:14" x14ac:dyDescent="0.25">
      <c r="N583" s="7"/>
    </row>
    <row r="584" spans="14:14" x14ac:dyDescent="0.25">
      <c r="N584" s="7"/>
    </row>
    <row r="585" spans="14:14" x14ac:dyDescent="0.25">
      <c r="N585" s="7"/>
    </row>
    <row r="586" spans="14:14" x14ac:dyDescent="0.25">
      <c r="N586" s="7"/>
    </row>
    <row r="587" spans="14:14" x14ac:dyDescent="0.25">
      <c r="N587" s="7"/>
    </row>
    <row r="588" spans="14:14" x14ac:dyDescent="0.25">
      <c r="N588" s="7"/>
    </row>
    <row r="589" spans="14:14" x14ac:dyDescent="0.25">
      <c r="N589" s="7"/>
    </row>
    <row r="590" spans="14:14" x14ac:dyDescent="0.25">
      <c r="N590" s="7"/>
    </row>
    <row r="591" spans="14:14" x14ac:dyDescent="0.25">
      <c r="N591" s="7"/>
    </row>
    <row r="592" spans="14:14" x14ac:dyDescent="0.25">
      <c r="N592" s="7"/>
    </row>
    <row r="593" spans="14:14" x14ac:dyDescent="0.25">
      <c r="N593" s="7"/>
    </row>
    <row r="594" spans="14:14" x14ac:dyDescent="0.25">
      <c r="N594" s="7"/>
    </row>
    <row r="595" spans="14:14" x14ac:dyDescent="0.25">
      <c r="N595" s="7"/>
    </row>
    <row r="596" spans="14:14" x14ac:dyDescent="0.25">
      <c r="N596" s="7"/>
    </row>
    <row r="597" spans="14:14" x14ac:dyDescent="0.25">
      <c r="N597" s="7"/>
    </row>
    <row r="598" spans="14:14" x14ac:dyDescent="0.25">
      <c r="N598" s="7"/>
    </row>
    <row r="599" spans="14:14" x14ac:dyDescent="0.25">
      <c r="N599" s="7"/>
    </row>
    <row r="600" spans="14:14" x14ac:dyDescent="0.25">
      <c r="N600" s="7"/>
    </row>
    <row r="601" spans="14:14" x14ac:dyDescent="0.25">
      <c r="N601" s="7"/>
    </row>
    <row r="602" spans="14:14" x14ac:dyDescent="0.25">
      <c r="N602" s="7"/>
    </row>
    <row r="603" spans="14:14" x14ac:dyDescent="0.25">
      <c r="N603" s="7"/>
    </row>
    <row r="604" spans="14:14" x14ac:dyDescent="0.25">
      <c r="N604" s="7"/>
    </row>
    <row r="605" spans="14:14" x14ac:dyDescent="0.25">
      <c r="N605" s="7"/>
    </row>
    <row r="606" spans="14:14" x14ac:dyDescent="0.25">
      <c r="N606" s="7"/>
    </row>
    <row r="607" spans="14:14" x14ac:dyDescent="0.25">
      <c r="N607" s="7"/>
    </row>
    <row r="608" spans="14:14" x14ac:dyDescent="0.25">
      <c r="N608" s="7"/>
    </row>
    <row r="609" spans="14:14" x14ac:dyDescent="0.25">
      <c r="N609" s="7"/>
    </row>
    <row r="610" spans="14:14" x14ac:dyDescent="0.25">
      <c r="N610" s="7"/>
    </row>
    <row r="611" spans="14:14" x14ac:dyDescent="0.25">
      <c r="N611" s="7"/>
    </row>
    <row r="612" spans="14:14" x14ac:dyDescent="0.25">
      <c r="N612" s="7"/>
    </row>
    <row r="613" spans="14:14" x14ac:dyDescent="0.25">
      <c r="N613" s="7"/>
    </row>
    <row r="614" spans="14:14" x14ac:dyDescent="0.25">
      <c r="N614" s="7"/>
    </row>
    <row r="615" spans="14:14" x14ac:dyDescent="0.25">
      <c r="N615" s="7"/>
    </row>
    <row r="616" spans="14:14" x14ac:dyDescent="0.25">
      <c r="N616" s="7"/>
    </row>
    <row r="617" spans="14:14" x14ac:dyDescent="0.25">
      <c r="N617" s="7"/>
    </row>
    <row r="618" spans="14:14" x14ac:dyDescent="0.25">
      <c r="N618" s="7"/>
    </row>
    <row r="619" spans="14:14" x14ac:dyDescent="0.25">
      <c r="N619" s="7"/>
    </row>
    <row r="620" spans="14:14" x14ac:dyDescent="0.25">
      <c r="N620" s="7"/>
    </row>
    <row r="621" spans="14:14" x14ac:dyDescent="0.25">
      <c r="N621" s="7"/>
    </row>
    <row r="622" spans="14:14" x14ac:dyDescent="0.25">
      <c r="N622" s="7"/>
    </row>
    <row r="623" spans="14:14" x14ac:dyDescent="0.25">
      <c r="N623" s="7"/>
    </row>
    <row r="624" spans="14:14" x14ac:dyDescent="0.25">
      <c r="N624" s="7"/>
    </row>
    <row r="625" spans="14:14" x14ac:dyDescent="0.25">
      <c r="N625" s="7"/>
    </row>
    <row r="626" spans="14:14" x14ac:dyDescent="0.25">
      <c r="N626" s="7"/>
    </row>
    <row r="627" spans="14:14" x14ac:dyDescent="0.25">
      <c r="N627" s="7"/>
    </row>
    <row r="628" spans="14:14" x14ac:dyDescent="0.25">
      <c r="N628" s="7"/>
    </row>
    <row r="629" spans="14:14" x14ac:dyDescent="0.25">
      <c r="N629" s="7"/>
    </row>
    <row r="630" spans="14:14" x14ac:dyDescent="0.25">
      <c r="N630" s="7"/>
    </row>
    <row r="631" spans="14:14" x14ac:dyDescent="0.25">
      <c r="N631" s="7"/>
    </row>
    <row r="632" spans="14:14" x14ac:dyDescent="0.25">
      <c r="N632" s="7"/>
    </row>
    <row r="633" spans="14:14" x14ac:dyDescent="0.25">
      <c r="N633" s="7"/>
    </row>
    <row r="634" spans="14:14" x14ac:dyDescent="0.25">
      <c r="N634" s="7"/>
    </row>
    <row r="635" spans="14:14" x14ac:dyDescent="0.25">
      <c r="N635" s="7"/>
    </row>
    <row r="636" spans="14:14" x14ac:dyDescent="0.25">
      <c r="N636" s="7"/>
    </row>
    <row r="637" spans="14:14" x14ac:dyDescent="0.25">
      <c r="N637" s="7"/>
    </row>
    <row r="638" spans="14:14" x14ac:dyDescent="0.25">
      <c r="N638" s="7"/>
    </row>
    <row r="639" spans="14:14" x14ac:dyDescent="0.25">
      <c r="N639" s="7"/>
    </row>
    <row r="640" spans="14:14" x14ac:dyDescent="0.25">
      <c r="N640" s="7"/>
    </row>
    <row r="641" spans="14:14" x14ac:dyDescent="0.25">
      <c r="N641" s="7"/>
    </row>
    <row r="642" spans="14:14" x14ac:dyDescent="0.25">
      <c r="N642" s="7"/>
    </row>
    <row r="643" spans="14:14" x14ac:dyDescent="0.25">
      <c r="N643" s="7"/>
    </row>
    <row r="644" spans="14:14" x14ac:dyDescent="0.25">
      <c r="N644" s="7"/>
    </row>
    <row r="645" spans="14:14" x14ac:dyDescent="0.25">
      <c r="N645" s="7"/>
    </row>
    <row r="646" spans="14:14" x14ac:dyDescent="0.25">
      <c r="N646" s="7"/>
    </row>
    <row r="647" spans="14:14" x14ac:dyDescent="0.25">
      <c r="N647" s="7"/>
    </row>
    <row r="648" spans="14:14" x14ac:dyDescent="0.25">
      <c r="N648" s="7"/>
    </row>
    <row r="649" spans="14:14" x14ac:dyDescent="0.25">
      <c r="N649" s="7"/>
    </row>
    <row r="650" spans="14:14" x14ac:dyDescent="0.25">
      <c r="N650" s="7"/>
    </row>
    <row r="651" spans="14:14" x14ac:dyDescent="0.25">
      <c r="N651" s="7"/>
    </row>
    <row r="652" spans="14:14" x14ac:dyDescent="0.25">
      <c r="N652" s="7"/>
    </row>
    <row r="653" spans="14:14" x14ac:dyDescent="0.25">
      <c r="N653" s="7"/>
    </row>
    <row r="654" spans="14:14" x14ac:dyDescent="0.25">
      <c r="N654" s="7"/>
    </row>
    <row r="655" spans="14:14" x14ac:dyDescent="0.25">
      <c r="N655" s="7"/>
    </row>
    <row r="656" spans="14:14" x14ac:dyDescent="0.25">
      <c r="N656" s="7"/>
    </row>
    <row r="657" spans="14:14" x14ac:dyDescent="0.25">
      <c r="N657" s="7"/>
    </row>
    <row r="658" spans="14:14" x14ac:dyDescent="0.25">
      <c r="N658" s="7"/>
    </row>
    <row r="659" spans="14:14" x14ac:dyDescent="0.25">
      <c r="N659" s="7"/>
    </row>
    <row r="660" spans="14:14" x14ac:dyDescent="0.25">
      <c r="N660" s="7"/>
    </row>
    <row r="661" spans="14:14" x14ac:dyDescent="0.25">
      <c r="N661" s="7"/>
    </row>
    <row r="662" spans="14:14" x14ac:dyDescent="0.25">
      <c r="N662" s="7"/>
    </row>
    <row r="663" spans="14:14" x14ac:dyDescent="0.25">
      <c r="N663" s="7"/>
    </row>
    <row r="664" spans="14:14" x14ac:dyDescent="0.25">
      <c r="N664" s="7"/>
    </row>
    <row r="665" spans="14:14" x14ac:dyDescent="0.25">
      <c r="N665" s="7"/>
    </row>
    <row r="666" spans="14:14" x14ac:dyDescent="0.25">
      <c r="N666" s="7"/>
    </row>
    <row r="667" spans="14:14" x14ac:dyDescent="0.25">
      <c r="N667" s="7"/>
    </row>
    <row r="668" spans="14:14" x14ac:dyDescent="0.25">
      <c r="N668" s="7"/>
    </row>
    <row r="669" spans="14:14" x14ac:dyDescent="0.25">
      <c r="N669" s="7"/>
    </row>
    <row r="670" spans="14:14" x14ac:dyDescent="0.25">
      <c r="N670" s="7"/>
    </row>
    <row r="671" spans="14:14" x14ac:dyDescent="0.25">
      <c r="N671" s="7"/>
    </row>
    <row r="672" spans="14:14" x14ac:dyDescent="0.25">
      <c r="N672" s="7"/>
    </row>
    <row r="673" spans="14:14" x14ac:dyDescent="0.25">
      <c r="N673" s="7"/>
    </row>
    <row r="674" spans="14:14" x14ac:dyDescent="0.25">
      <c r="N674" s="7"/>
    </row>
    <row r="675" spans="14:14" x14ac:dyDescent="0.25">
      <c r="N675" s="7"/>
    </row>
    <row r="676" spans="14:14" x14ac:dyDescent="0.25">
      <c r="N676" s="7"/>
    </row>
    <row r="677" spans="14:14" x14ac:dyDescent="0.25">
      <c r="N677" s="7"/>
    </row>
    <row r="678" spans="14:14" x14ac:dyDescent="0.25">
      <c r="N678" s="7"/>
    </row>
    <row r="679" spans="14:14" x14ac:dyDescent="0.25">
      <c r="N679" s="7"/>
    </row>
    <row r="680" spans="14:14" x14ac:dyDescent="0.25">
      <c r="N680" s="7"/>
    </row>
    <row r="681" spans="14:14" x14ac:dyDescent="0.25">
      <c r="N681" s="7"/>
    </row>
    <row r="682" spans="14:14" x14ac:dyDescent="0.25">
      <c r="N682" s="7"/>
    </row>
    <row r="683" spans="14:14" x14ac:dyDescent="0.25">
      <c r="N683" s="7"/>
    </row>
    <row r="684" spans="14:14" x14ac:dyDescent="0.25">
      <c r="N684" s="7"/>
    </row>
    <row r="685" spans="14:14" x14ac:dyDescent="0.25">
      <c r="N685" s="7"/>
    </row>
    <row r="686" spans="14:14" x14ac:dyDescent="0.25">
      <c r="N686" s="7"/>
    </row>
    <row r="687" spans="14:14" x14ac:dyDescent="0.25">
      <c r="N687" s="7"/>
    </row>
    <row r="688" spans="14:14" x14ac:dyDescent="0.25">
      <c r="N688" s="7"/>
    </row>
    <row r="689" spans="14:14" x14ac:dyDescent="0.25">
      <c r="N689" s="7"/>
    </row>
    <row r="690" spans="14:14" x14ac:dyDescent="0.25">
      <c r="N690" s="7"/>
    </row>
    <row r="691" spans="14:14" x14ac:dyDescent="0.25">
      <c r="N691" s="7"/>
    </row>
    <row r="692" spans="14:14" x14ac:dyDescent="0.25">
      <c r="N692" s="7"/>
    </row>
    <row r="693" spans="14:14" x14ac:dyDescent="0.25">
      <c r="N693" s="7"/>
    </row>
    <row r="694" spans="14:14" x14ac:dyDescent="0.25">
      <c r="N694" s="7"/>
    </row>
    <row r="695" spans="14:14" x14ac:dyDescent="0.25">
      <c r="N695" s="7"/>
    </row>
    <row r="696" spans="14:14" x14ac:dyDescent="0.25">
      <c r="N696" s="7"/>
    </row>
    <row r="697" spans="14:14" x14ac:dyDescent="0.25">
      <c r="N697" s="7"/>
    </row>
    <row r="698" spans="14:14" x14ac:dyDescent="0.25">
      <c r="N698" s="7"/>
    </row>
    <row r="699" spans="14:14" x14ac:dyDescent="0.25">
      <c r="N699" s="7"/>
    </row>
    <row r="700" spans="14:14" x14ac:dyDescent="0.25">
      <c r="N700" s="7"/>
    </row>
    <row r="701" spans="14:14" x14ac:dyDescent="0.25">
      <c r="N701" s="7"/>
    </row>
    <row r="702" spans="14:14" x14ac:dyDescent="0.25">
      <c r="N702" s="7"/>
    </row>
    <row r="703" spans="14:14" x14ac:dyDescent="0.25">
      <c r="N703" s="7"/>
    </row>
    <row r="704" spans="14:14" x14ac:dyDescent="0.25">
      <c r="N704" s="7"/>
    </row>
    <row r="705" spans="14:14" x14ac:dyDescent="0.25">
      <c r="N705" s="7"/>
    </row>
    <row r="706" spans="14:14" x14ac:dyDescent="0.25">
      <c r="N706" s="7"/>
    </row>
    <row r="707" spans="14:14" x14ac:dyDescent="0.25">
      <c r="N707" s="7"/>
    </row>
    <row r="708" spans="14:14" x14ac:dyDescent="0.25">
      <c r="N708" s="7"/>
    </row>
    <row r="709" spans="14:14" x14ac:dyDescent="0.25">
      <c r="N709" s="7"/>
    </row>
    <row r="710" spans="14:14" x14ac:dyDescent="0.25">
      <c r="N710" s="7"/>
    </row>
    <row r="711" spans="14:14" x14ac:dyDescent="0.25">
      <c r="N711" s="7"/>
    </row>
    <row r="712" spans="14:14" x14ac:dyDescent="0.25">
      <c r="N712" s="7"/>
    </row>
    <row r="713" spans="14:14" x14ac:dyDescent="0.25">
      <c r="N713" s="7"/>
    </row>
    <row r="714" spans="14:14" x14ac:dyDescent="0.25">
      <c r="N714" s="7"/>
    </row>
    <row r="715" spans="14:14" x14ac:dyDescent="0.25">
      <c r="N715" s="7"/>
    </row>
    <row r="716" spans="14:14" x14ac:dyDescent="0.25">
      <c r="N716" s="7"/>
    </row>
    <row r="717" spans="14:14" x14ac:dyDescent="0.25">
      <c r="N717" s="7"/>
    </row>
    <row r="718" spans="14:14" x14ac:dyDescent="0.25">
      <c r="N718" s="7"/>
    </row>
    <row r="719" spans="14:14" x14ac:dyDescent="0.25">
      <c r="N719" s="7"/>
    </row>
    <row r="720" spans="14:14" x14ac:dyDescent="0.25">
      <c r="N720" s="7"/>
    </row>
    <row r="721" spans="14:14" x14ac:dyDescent="0.25">
      <c r="N721" s="7"/>
    </row>
    <row r="722" spans="14:14" x14ac:dyDescent="0.25">
      <c r="N722" s="7"/>
    </row>
    <row r="723" spans="14:14" x14ac:dyDescent="0.25">
      <c r="N723" s="7"/>
    </row>
    <row r="724" spans="14:14" x14ac:dyDescent="0.25">
      <c r="N724" s="7"/>
    </row>
    <row r="725" spans="14:14" x14ac:dyDescent="0.25">
      <c r="N725" s="7"/>
    </row>
    <row r="726" spans="14:14" x14ac:dyDescent="0.25">
      <c r="N726" s="7"/>
    </row>
    <row r="727" spans="14:14" x14ac:dyDescent="0.25">
      <c r="N727" s="7"/>
    </row>
    <row r="728" spans="14:14" x14ac:dyDescent="0.25">
      <c r="N728" s="7"/>
    </row>
    <row r="729" spans="14:14" x14ac:dyDescent="0.25">
      <c r="N729" s="7"/>
    </row>
    <row r="730" spans="14:14" x14ac:dyDescent="0.25">
      <c r="N730" s="7"/>
    </row>
    <row r="731" spans="14:14" x14ac:dyDescent="0.25">
      <c r="N731" s="7"/>
    </row>
    <row r="732" spans="14:14" x14ac:dyDescent="0.25">
      <c r="N732" s="7"/>
    </row>
    <row r="733" spans="14:14" x14ac:dyDescent="0.25">
      <c r="N733" s="7"/>
    </row>
    <row r="734" spans="14:14" x14ac:dyDescent="0.25">
      <c r="N734" s="7"/>
    </row>
    <row r="735" spans="14:14" x14ac:dyDescent="0.25">
      <c r="N735" s="7"/>
    </row>
    <row r="736" spans="14:14" x14ac:dyDescent="0.25">
      <c r="N736" s="7"/>
    </row>
    <row r="737" spans="14:14" x14ac:dyDescent="0.25">
      <c r="N737" s="7"/>
    </row>
    <row r="738" spans="14:14" x14ac:dyDescent="0.25">
      <c r="N738" s="7"/>
    </row>
    <row r="739" spans="14:14" x14ac:dyDescent="0.25">
      <c r="N739" s="7"/>
    </row>
    <row r="740" spans="14:14" x14ac:dyDescent="0.25">
      <c r="N740" s="7"/>
    </row>
    <row r="741" spans="14:14" x14ac:dyDescent="0.25">
      <c r="N741" s="7"/>
    </row>
    <row r="742" spans="14:14" x14ac:dyDescent="0.25">
      <c r="N742" s="7"/>
    </row>
    <row r="743" spans="14:14" x14ac:dyDescent="0.25">
      <c r="N743" s="7"/>
    </row>
    <row r="744" spans="14:14" x14ac:dyDescent="0.25">
      <c r="N744" s="7"/>
    </row>
    <row r="745" spans="14:14" x14ac:dyDescent="0.25">
      <c r="N745" s="7"/>
    </row>
    <row r="746" spans="14:14" x14ac:dyDescent="0.25">
      <c r="N746" s="7"/>
    </row>
    <row r="747" spans="14:14" x14ac:dyDescent="0.25">
      <c r="N747" s="7"/>
    </row>
    <row r="748" spans="14:14" x14ac:dyDescent="0.25">
      <c r="N748" s="7"/>
    </row>
    <row r="749" spans="14:14" x14ac:dyDescent="0.25">
      <c r="N749" s="7"/>
    </row>
    <row r="750" spans="14:14" x14ac:dyDescent="0.25">
      <c r="N750" s="7"/>
    </row>
    <row r="751" spans="14:14" x14ac:dyDescent="0.25">
      <c r="N751" s="7"/>
    </row>
    <row r="752" spans="14:14" x14ac:dyDescent="0.25">
      <c r="N752" s="7"/>
    </row>
    <row r="753" spans="14:14" x14ac:dyDescent="0.25">
      <c r="N753" s="7"/>
    </row>
    <row r="754" spans="14:14" x14ac:dyDescent="0.25">
      <c r="N754" s="7"/>
    </row>
    <row r="755" spans="14:14" x14ac:dyDescent="0.25">
      <c r="N755" s="7"/>
    </row>
    <row r="756" spans="14:14" x14ac:dyDescent="0.25">
      <c r="N756" s="7"/>
    </row>
    <row r="757" spans="14:14" x14ac:dyDescent="0.25">
      <c r="N757" s="7"/>
    </row>
    <row r="758" spans="14:14" x14ac:dyDescent="0.25">
      <c r="N758" s="7"/>
    </row>
    <row r="759" spans="14:14" x14ac:dyDescent="0.25">
      <c r="N759" s="7"/>
    </row>
    <row r="760" spans="14:14" x14ac:dyDescent="0.25">
      <c r="N760" s="7"/>
    </row>
    <row r="761" spans="14:14" x14ac:dyDescent="0.25">
      <c r="N761" s="7"/>
    </row>
    <row r="762" spans="14:14" x14ac:dyDescent="0.25">
      <c r="N762" s="7"/>
    </row>
    <row r="763" spans="14:14" x14ac:dyDescent="0.25">
      <c r="N763" s="7"/>
    </row>
    <row r="764" spans="14:14" x14ac:dyDescent="0.25">
      <c r="N764" s="7"/>
    </row>
    <row r="765" spans="14:14" x14ac:dyDescent="0.25">
      <c r="N765" s="7"/>
    </row>
    <row r="766" spans="14:14" x14ac:dyDescent="0.25">
      <c r="N766" s="7"/>
    </row>
    <row r="767" spans="14:14" x14ac:dyDescent="0.25">
      <c r="N767" s="7"/>
    </row>
    <row r="768" spans="14:14" x14ac:dyDescent="0.25">
      <c r="N768" s="7"/>
    </row>
    <row r="769" spans="14:14" x14ac:dyDescent="0.25">
      <c r="N769" s="7"/>
    </row>
    <row r="770" spans="14:14" x14ac:dyDescent="0.25">
      <c r="N770" s="7"/>
    </row>
    <row r="771" spans="14:14" x14ac:dyDescent="0.25">
      <c r="N771" s="7"/>
    </row>
    <row r="772" spans="14:14" x14ac:dyDescent="0.25">
      <c r="N772" s="7"/>
    </row>
    <row r="773" spans="14:14" x14ac:dyDescent="0.25">
      <c r="N773" s="7"/>
    </row>
    <row r="774" spans="14:14" x14ac:dyDescent="0.25">
      <c r="N774" s="7"/>
    </row>
    <row r="775" spans="14:14" x14ac:dyDescent="0.25">
      <c r="N775" s="7"/>
    </row>
    <row r="776" spans="14:14" x14ac:dyDescent="0.25">
      <c r="N776" s="7"/>
    </row>
    <row r="777" spans="14:14" x14ac:dyDescent="0.25">
      <c r="N777" s="7"/>
    </row>
    <row r="778" spans="14:14" x14ac:dyDescent="0.25">
      <c r="N778" s="7"/>
    </row>
    <row r="779" spans="14:14" x14ac:dyDescent="0.25">
      <c r="N779" s="7"/>
    </row>
    <row r="780" spans="14:14" x14ac:dyDescent="0.25">
      <c r="N780" s="7"/>
    </row>
    <row r="781" spans="14:14" x14ac:dyDescent="0.25">
      <c r="N781" s="7"/>
    </row>
    <row r="782" spans="14:14" x14ac:dyDescent="0.25">
      <c r="N782" s="7"/>
    </row>
    <row r="783" spans="14:14" x14ac:dyDescent="0.25">
      <c r="N783" s="7"/>
    </row>
    <row r="784" spans="14:14" x14ac:dyDescent="0.25">
      <c r="N784" s="7"/>
    </row>
    <row r="785" spans="14:14" x14ac:dyDescent="0.25">
      <c r="N785" s="7"/>
    </row>
    <row r="786" spans="14:14" x14ac:dyDescent="0.25">
      <c r="N786" s="7"/>
    </row>
    <row r="787" spans="14:14" x14ac:dyDescent="0.25">
      <c r="N787" s="7"/>
    </row>
    <row r="788" spans="14:14" x14ac:dyDescent="0.25">
      <c r="N788" s="7"/>
    </row>
    <row r="789" spans="14:14" x14ac:dyDescent="0.25">
      <c r="N789" s="7"/>
    </row>
    <row r="790" spans="14:14" x14ac:dyDescent="0.25">
      <c r="N790" s="7"/>
    </row>
    <row r="791" spans="14:14" x14ac:dyDescent="0.25">
      <c r="N791" s="7"/>
    </row>
    <row r="792" spans="14:14" x14ac:dyDescent="0.25">
      <c r="N792" s="7"/>
    </row>
    <row r="793" spans="14:14" x14ac:dyDescent="0.25">
      <c r="N793" s="7"/>
    </row>
    <row r="794" spans="14:14" x14ac:dyDescent="0.25">
      <c r="N794" s="7"/>
    </row>
    <row r="795" spans="14:14" x14ac:dyDescent="0.25">
      <c r="N795" s="7"/>
    </row>
    <row r="796" spans="14:14" x14ac:dyDescent="0.25">
      <c r="N796" s="7"/>
    </row>
    <row r="797" spans="14:14" x14ac:dyDescent="0.25">
      <c r="N797" s="7"/>
    </row>
    <row r="798" spans="14:14" x14ac:dyDescent="0.25">
      <c r="N798" s="7"/>
    </row>
    <row r="799" spans="14:14" x14ac:dyDescent="0.25">
      <c r="N799" s="7"/>
    </row>
    <row r="800" spans="14:14" x14ac:dyDescent="0.25">
      <c r="N800" s="7"/>
    </row>
    <row r="801" spans="14:14" x14ac:dyDescent="0.25">
      <c r="N801" s="7"/>
    </row>
    <row r="802" spans="14:14" x14ac:dyDescent="0.25">
      <c r="N802" s="7"/>
    </row>
    <row r="803" spans="14:14" x14ac:dyDescent="0.25">
      <c r="N803" s="7"/>
    </row>
    <row r="804" spans="14:14" x14ac:dyDescent="0.25">
      <c r="N804" s="7"/>
    </row>
    <row r="805" spans="14:14" x14ac:dyDescent="0.25">
      <c r="N805" s="7"/>
    </row>
    <row r="806" spans="14:14" x14ac:dyDescent="0.25">
      <c r="N806" s="7"/>
    </row>
    <row r="807" spans="14:14" x14ac:dyDescent="0.25">
      <c r="N807" s="7"/>
    </row>
    <row r="808" spans="14:14" x14ac:dyDescent="0.25">
      <c r="N808" s="7"/>
    </row>
    <row r="809" spans="14:14" x14ac:dyDescent="0.25">
      <c r="N809" s="7"/>
    </row>
    <row r="810" spans="14:14" x14ac:dyDescent="0.25">
      <c r="N810" s="7"/>
    </row>
    <row r="811" spans="14:14" x14ac:dyDescent="0.25">
      <c r="N811" s="7"/>
    </row>
    <row r="812" spans="14:14" x14ac:dyDescent="0.25">
      <c r="N812" s="7"/>
    </row>
    <row r="813" spans="14:14" x14ac:dyDescent="0.25">
      <c r="N813" s="7"/>
    </row>
    <row r="814" spans="14:14" x14ac:dyDescent="0.25">
      <c r="N814" s="7"/>
    </row>
    <row r="815" spans="14:14" x14ac:dyDescent="0.25">
      <c r="N815" s="7"/>
    </row>
    <row r="816" spans="14:14" x14ac:dyDescent="0.25">
      <c r="N816" s="7"/>
    </row>
    <row r="817" spans="14:14" x14ac:dyDescent="0.25">
      <c r="N817" s="7"/>
    </row>
    <row r="818" spans="14:14" x14ac:dyDescent="0.25">
      <c r="N818" s="7"/>
    </row>
    <row r="819" spans="14:14" x14ac:dyDescent="0.25">
      <c r="N819" s="7"/>
    </row>
    <row r="820" spans="14:14" x14ac:dyDescent="0.25">
      <c r="N820" s="7"/>
    </row>
    <row r="821" spans="14:14" x14ac:dyDescent="0.25">
      <c r="N821" s="7"/>
    </row>
    <row r="822" spans="14:14" x14ac:dyDescent="0.25">
      <c r="N822" s="7"/>
    </row>
    <row r="823" spans="14:14" x14ac:dyDescent="0.25">
      <c r="N823" s="7"/>
    </row>
    <row r="824" spans="14:14" x14ac:dyDescent="0.25">
      <c r="N824" s="7"/>
    </row>
    <row r="825" spans="14:14" x14ac:dyDescent="0.25">
      <c r="N825" s="7"/>
    </row>
    <row r="826" spans="14:14" x14ac:dyDescent="0.25">
      <c r="N826" s="7"/>
    </row>
    <row r="827" spans="14:14" x14ac:dyDescent="0.25">
      <c r="N827" s="7"/>
    </row>
    <row r="828" spans="14:14" x14ac:dyDescent="0.25">
      <c r="N828" s="7"/>
    </row>
    <row r="829" spans="14:14" x14ac:dyDescent="0.25">
      <c r="N829" s="7"/>
    </row>
    <row r="830" spans="14:14" x14ac:dyDescent="0.25">
      <c r="N830" s="7"/>
    </row>
    <row r="831" spans="14:14" x14ac:dyDescent="0.25">
      <c r="N831" s="7"/>
    </row>
    <row r="832" spans="14:14" x14ac:dyDescent="0.25">
      <c r="N832" s="7"/>
    </row>
    <row r="833" spans="14:14" x14ac:dyDescent="0.25">
      <c r="N833" s="7"/>
    </row>
    <row r="834" spans="14:14" x14ac:dyDescent="0.25">
      <c r="N834" s="7"/>
    </row>
    <row r="835" spans="14:14" x14ac:dyDescent="0.25">
      <c r="N835" s="7"/>
    </row>
    <row r="836" spans="14:14" x14ac:dyDescent="0.25">
      <c r="N836" s="7"/>
    </row>
    <row r="837" spans="14:14" x14ac:dyDescent="0.25">
      <c r="N837" s="7"/>
    </row>
    <row r="838" spans="14:14" x14ac:dyDescent="0.25">
      <c r="N838" s="7"/>
    </row>
    <row r="839" spans="14:14" x14ac:dyDescent="0.25">
      <c r="N839" s="7"/>
    </row>
    <row r="840" spans="14:14" x14ac:dyDescent="0.25">
      <c r="N840" s="7"/>
    </row>
    <row r="841" spans="14:14" x14ac:dyDescent="0.25">
      <c r="N841" s="7"/>
    </row>
    <row r="842" spans="14:14" x14ac:dyDescent="0.25">
      <c r="N842" s="7"/>
    </row>
    <row r="843" spans="14:14" x14ac:dyDescent="0.25">
      <c r="N843" s="7"/>
    </row>
    <row r="844" spans="14:14" x14ac:dyDescent="0.25">
      <c r="N844" s="7"/>
    </row>
    <row r="845" spans="14:14" x14ac:dyDescent="0.25">
      <c r="N845" s="7"/>
    </row>
    <row r="846" spans="14:14" x14ac:dyDescent="0.25">
      <c r="N846" s="7"/>
    </row>
    <row r="847" spans="14:14" x14ac:dyDescent="0.25">
      <c r="N847" s="7"/>
    </row>
    <row r="848" spans="14:14" x14ac:dyDescent="0.25">
      <c r="N848" s="7"/>
    </row>
    <row r="849" spans="14:14" x14ac:dyDescent="0.25">
      <c r="N849" s="7"/>
    </row>
    <row r="850" spans="14:14" x14ac:dyDescent="0.25">
      <c r="N850" s="7"/>
    </row>
    <row r="851" spans="14:14" x14ac:dyDescent="0.25">
      <c r="N851" s="7"/>
    </row>
    <row r="852" spans="14:14" x14ac:dyDescent="0.25">
      <c r="N852" s="7"/>
    </row>
    <row r="853" spans="14:14" x14ac:dyDescent="0.25">
      <c r="N853" s="7"/>
    </row>
    <row r="854" spans="14:14" x14ac:dyDescent="0.25">
      <c r="N854" s="7"/>
    </row>
    <row r="855" spans="14:14" x14ac:dyDescent="0.25">
      <c r="N855" s="7"/>
    </row>
    <row r="856" spans="14:14" x14ac:dyDescent="0.25">
      <c r="N856" s="7"/>
    </row>
    <row r="857" spans="14:14" x14ac:dyDescent="0.25">
      <c r="N857" s="7"/>
    </row>
    <row r="858" spans="14:14" x14ac:dyDescent="0.25">
      <c r="N858" s="7"/>
    </row>
    <row r="859" spans="14:14" x14ac:dyDescent="0.25">
      <c r="N859" s="7"/>
    </row>
    <row r="860" spans="14:14" x14ac:dyDescent="0.25">
      <c r="N860" s="7"/>
    </row>
    <row r="861" spans="14:14" x14ac:dyDescent="0.25">
      <c r="N861" s="7"/>
    </row>
    <row r="862" spans="14:14" x14ac:dyDescent="0.25">
      <c r="N862" s="7"/>
    </row>
    <row r="863" spans="14:14" x14ac:dyDescent="0.25">
      <c r="N863" s="7"/>
    </row>
    <row r="864" spans="14:14" x14ac:dyDescent="0.25">
      <c r="N864" s="7"/>
    </row>
    <row r="865" spans="14:14" x14ac:dyDescent="0.25">
      <c r="N865" s="7"/>
    </row>
    <row r="866" spans="14:14" x14ac:dyDescent="0.25">
      <c r="N866" s="7"/>
    </row>
    <row r="867" spans="14:14" x14ac:dyDescent="0.25">
      <c r="N867" s="7"/>
    </row>
    <row r="868" spans="14:14" x14ac:dyDescent="0.25">
      <c r="N868" s="7"/>
    </row>
    <row r="869" spans="14:14" x14ac:dyDescent="0.25">
      <c r="N869" s="7"/>
    </row>
    <row r="870" spans="14:14" x14ac:dyDescent="0.25">
      <c r="N870" s="7"/>
    </row>
    <row r="871" spans="14:14" x14ac:dyDescent="0.25">
      <c r="N871" s="7"/>
    </row>
    <row r="872" spans="14:14" x14ac:dyDescent="0.25">
      <c r="N872" s="7"/>
    </row>
    <row r="873" spans="14:14" x14ac:dyDescent="0.25">
      <c r="N873" s="7"/>
    </row>
    <row r="874" spans="14:14" x14ac:dyDescent="0.25">
      <c r="N874" s="7"/>
    </row>
    <row r="875" spans="14:14" x14ac:dyDescent="0.25">
      <c r="N875" s="7"/>
    </row>
    <row r="876" spans="14:14" x14ac:dyDescent="0.25">
      <c r="N876" s="7"/>
    </row>
    <row r="877" spans="14:14" x14ac:dyDescent="0.25">
      <c r="N877" s="7"/>
    </row>
    <row r="878" spans="14:14" x14ac:dyDescent="0.25">
      <c r="N878" s="7"/>
    </row>
  </sheetData>
  <mergeCells count="1">
    <mergeCell ref="N21:N22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RE31andRE41</vt:lpstr>
      <vt:lpstr>Stock610</vt:lpstr>
      <vt:lpstr>rgvg5g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2019-01-07T09:10:59Z</cp:lastPrinted>
  <dcterms:created xsi:type="dcterms:W3CDTF">2018-06-04T12:28:36Z</dcterms:created>
  <dcterms:modified xsi:type="dcterms:W3CDTF">2019-01-09T06:45:11Z</dcterms:modified>
</cp:coreProperties>
</file>