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"/>
    </mc:Choice>
  </mc:AlternateContent>
  <bookViews>
    <workbookView xWindow="0" yWindow="0" windowWidth="21690" windowHeight="11940"/>
  </bookViews>
  <sheets>
    <sheet name="Full" sheetId="1" r:id="rId1"/>
    <sheet name="smal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F9" i="2" s="1"/>
  <c r="G9" i="2" s="1"/>
  <c r="H9" i="2" l="1"/>
  <c r="I9" i="2"/>
  <c r="I11" i="2" s="1"/>
  <c r="G12" i="1"/>
  <c r="F12" i="1"/>
  <c r="B12" i="1" l="1"/>
  <c r="D12" i="1" s="1"/>
  <c r="E12" i="1" s="1"/>
  <c r="G14" i="1" l="1"/>
  <c r="P13" i="1"/>
  <c r="Q13" i="1" s="1"/>
  <c r="P11" i="1"/>
  <c r="Q11" i="1" s="1"/>
  <c r="R11" i="1" s="1"/>
  <c r="S11" i="1" s="1"/>
  <c r="R13" i="1" l="1"/>
  <c r="S13" i="1" s="1"/>
  <c r="T13" i="1" s="1"/>
  <c r="U13" i="1" s="1"/>
  <c r="T11" i="1"/>
  <c r="U11" i="1" s="1"/>
</calcChain>
</file>

<file path=xl/sharedStrings.xml><?xml version="1.0" encoding="utf-8"?>
<sst xmlns="http://schemas.openxmlformats.org/spreadsheetml/2006/main" count="60" uniqueCount="26">
  <si>
    <t>Cooling RE3/1 and RE4/1</t>
  </si>
  <si>
    <t>Channel</t>
  </si>
  <si>
    <t>Chamber</t>
  </si>
  <si>
    <t>5 eta div</t>
  </si>
  <si>
    <t>1 station</t>
  </si>
  <si>
    <t>1 YE3</t>
  </si>
  <si>
    <t>Rack Power</t>
  </si>
  <si>
    <t>Total Dissipation</t>
  </si>
  <si>
    <t>86% of ch</t>
  </si>
  <si>
    <t>[mW]</t>
  </si>
  <si>
    <t>[watt]</t>
  </si>
  <si>
    <t>[W]</t>
  </si>
  <si>
    <t>Hardroc</t>
  </si>
  <si>
    <t>Petiroc</t>
  </si>
  <si>
    <t>Table from file "powerImad26June2016V2"</t>
  </si>
  <si>
    <t>Power dissipation for PetiRoc with integrated TDC</t>
  </si>
  <si>
    <t>PetiRoc Dissipation</t>
  </si>
  <si>
    <t>FPGA+GBT</t>
  </si>
  <si>
    <t>20 + 1W</t>
  </si>
  <si>
    <t>One Endcap Power</t>
  </si>
  <si>
    <t>Ian Crotty 20 March 2017</t>
  </si>
  <si>
    <r>
      <t>Power</t>
    </r>
    <r>
      <rPr>
        <vertAlign val="subscript"/>
        <sz val="11"/>
        <color theme="1"/>
        <rFont val="Calibri"/>
        <family val="2"/>
        <scheme val="minor"/>
      </rPr>
      <t xml:space="preserve"> tot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rack</t>
    </r>
    <r>
      <rPr>
        <sz val="11"/>
        <color theme="1"/>
        <rFont val="Calibri"/>
        <family val="2"/>
        <scheme val="minor"/>
      </rPr>
      <t xml:space="preserve"> + L</t>
    </r>
    <r>
      <rPr>
        <vertAlign val="subscript"/>
        <sz val="11"/>
        <color theme="1"/>
        <rFont val="Calibri"/>
        <family val="2"/>
        <scheme val="minor"/>
      </rPr>
      <t xml:space="preserve"> chamber</t>
    </r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</si>
  <si>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rack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/0.66) - L</t>
    </r>
    <r>
      <rPr>
        <vertAlign val="subscript"/>
        <sz val="11"/>
        <color theme="1"/>
        <rFont val="Calibri"/>
        <family val="2"/>
        <scheme val="minor"/>
      </rPr>
      <t>ch</t>
    </r>
  </si>
  <si>
    <t>PS efficiency definition = output/input</t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</si>
  <si>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/power</t>
    </r>
    <r>
      <rPr>
        <vertAlign val="subscript"/>
        <sz val="11"/>
        <color theme="1"/>
        <rFont val="Calibri"/>
        <family val="2"/>
        <scheme val="minor"/>
      </rPr>
      <t>tot</t>
    </r>
  </si>
  <si>
    <t>Eff 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</si>
</sst>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9"/>
  <sheetViews>
    <sheetView tabSelected="1" workbookViewId="0">
      <selection activeCell="A7" sqref="A7:G14"/>
    </sheetView>
  </sheetViews>
  <sheetFormatPr defaultRowHeight="15" x14ac:dyDescent="0.25"/>
  <cols>
    <col min="2" max="3" width="11.140625" customWidth="1"/>
    <col min="6" max="6" width="10.85546875" customWidth="1"/>
    <col min="7" max="7" width="15.5703125" customWidth="1"/>
  </cols>
  <sheetData>
    <row r="3" spans="1:21" ht="23.25" x14ac:dyDescent="0.35">
      <c r="E3" s="10" t="s">
        <v>0</v>
      </c>
    </row>
    <row r="4" spans="1:21" x14ac:dyDescent="0.25">
      <c r="O4" t="s">
        <v>14</v>
      </c>
    </row>
    <row r="5" spans="1:21" x14ac:dyDescent="0.25">
      <c r="F5" t="s">
        <v>20</v>
      </c>
    </row>
    <row r="7" spans="1:21" ht="18.75" x14ac:dyDescent="0.3">
      <c r="A7" s="6" t="s">
        <v>15</v>
      </c>
      <c r="O7" s="1" t="s">
        <v>1</v>
      </c>
      <c r="P7" s="1" t="s">
        <v>2</v>
      </c>
      <c r="Q7" s="1" t="s">
        <v>3</v>
      </c>
      <c r="R7" s="1" t="s">
        <v>4</v>
      </c>
      <c r="S7" s="1" t="s">
        <v>5</v>
      </c>
      <c r="T7" s="1" t="s">
        <v>6</v>
      </c>
      <c r="U7" s="11" t="s">
        <v>7</v>
      </c>
    </row>
    <row r="8" spans="1:21" x14ac:dyDescent="0.25">
      <c r="O8" s="1"/>
      <c r="P8" s="1">
        <v>320</v>
      </c>
      <c r="Q8" s="1">
        <v>5</v>
      </c>
      <c r="R8" s="1">
        <v>18</v>
      </c>
      <c r="S8" s="1"/>
      <c r="T8" s="1" t="s">
        <v>8</v>
      </c>
      <c r="U8" s="11"/>
    </row>
    <row r="9" spans="1:21" x14ac:dyDescent="0.25">
      <c r="A9" s="1" t="s">
        <v>1</v>
      </c>
      <c r="B9" s="1" t="s">
        <v>2</v>
      </c>
      <c r="C9" s="1" t="s">
        <v>17</v>
      </c>
      <c r="D9" s="1" t="s">
        <v>4</v>
      </c>
      <c r="E9" s="1" t="s">
        <v>5</v>
      </c>
      <c r="F9" s="1" t="s">
        <v>6</v>
      </c>
      <c r="G9" s="11" t="s">
        <v>16</v>
      </c>
      <c r="O9" s="1" t="s">
        <v>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</row>
    <row r="10" spans="1:21" x14ac:dyDescent="0.25">
      <c r="A10" s="1"/>
      <c r="B10" s="1">
        <v>640</v>
      </c>
      <c r="C10" s="1" t="s">
        <v>18</v>
      </c>
      <c r="D10" s="1">
        <v>18</v>
      </c>
      <c r="E10" s="1"/>
      <c r="F10" s="1" t="s">
        <v>25</v>
      </c>
      <c r="G10" s="11"/>
    </row>
    <row r="11" spans="1:21" x14ac:dyDescent="0.25">
      <c r="A11" s="1" t="s">
        <v>9</v>
      </c>
      <c r="B11" s="1" t="s">
        <v>10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M11" s="2" t="s">
        <v>12</v>
      </c>
      <c r="O11" s="1">
        <v>1</v>
      </c>
      <c r="P11" s="1">
        <f>O11*P8/1000</f>
        <v>0.32</v>
      </c>
      <c r="Q11" s="1">
        <f>P11*Q8</f>
        <v>1.6</v>
      </c>
      <c r="R11" s="1">
        <f>Q11*R8</f>
        <v>28.8</v>
      </c>
      <c r="S11" s="3">
        <f>R11*2</f>
        <v>57.6</v>
      </c>
      <c r="T11" s="3">
        <f>S11*0.86</f>
        <v>49.536000000000001</v>
      </c>
      <c r="U11" s="3">
        <f>S11+T11</f>
        <v>107.136</v>
      </c>
    </row>
    <row r="12" spans="1:21" x14ac:dyDescent="0.25">
      <c r="A12" s="1">
        <v>3.6</v>
      </c>
      <c r="B12" s="1">
        <f>B10*A12/1000</f>
        <v>2.3039999999999998</v>
      </c>
      <c r="C12" s="1">
        <v>21</v>
      </c>
      <c r="D12" s="3">
        <f>(B12+C12)*D10</f>
        <v>419.47199999999998</v>
      </c>
      <c r="E12" s="3">
        <f>D12*2</f>
        <v>838.94399999999996</v>
      </c>
      <c r="F12" s="3">
        <f>(E12/0.66)-E12</f>
        <v>432.18327272727265</v>
      </c>
      <c r="G12" s="3">
        <f>(E12+F12)</f>
        <v>1271.1272727272726</v>
      </c>
      <c r="O12" s="4"/>
      <c r="P12" s="4"/>
      <c r="Q12" s="4"/>
      <c r="R12" s="4"/>
      <c r="S12" s="5"/>
      <c r="T12" s="3"/>
      <c r="U12" s="3"/>
    </row>
    <row r="13" spans="1:21" x14ac:dyDescent="0.25">
      <c r="M13" s="2" t="s">
        <v>13</v>
      </c>
      <c r="O13" s="1">
        <v>6</v>
      </c>
      <c r="P13" s="1">
        <f>P8*2*O13/1000</f>
        <v>3.84</v>
      </c>
      <c r="Q13" s="1">
        <f>P13</f>
        <v>3.84</v>
      </c>
      <c r="R13" s="1">
        <f>P13*R8</f>
        <v>69.12</v>
      </c>
      <c r="S13" s="3">
        <f>R13*2</f>
        <v>138.24</v>
      </c>
      <c r="T13" s="3">
        <f>S13*0.86</f>
        <v>118.88640000000001</v>
      </c>
      <c r="U13" s="3">
        <f>S13+T13</f>
        <v>257.12639999999999</v>
      </c>
    </row>
    <row r="14" spans="1:21" x14ac:dyDescent="0.25">
      <c r="A14" s="12" t="s">
        <v>19</v>
      </c>
      <c r="B14" s="12"/>
      <c r="C14" s="7"/>
      <c r="D14" s="8"/>
      <c r="E14" s="8"/>
      <c r="F14" s="8"/>
      <c r="G14" s="9">
        <f>G12</f>
        <v>1271.1272727272726</v>
      </c>
    </row>
    <row r="15" spans="1:21" x14ac:dyDescent="0.25">
      <c r="A15" s="8"/>
      <c r="B15" s="8"/>
      <c r="C15" s="8"/>
      <c r="D15" s="8"/>
      <c r="E15" s="8"/>
      <c r="F15" s="8"/>
      <c r="G15" s="8"/>
    </row>
    <row r="17" spans="1:5" ht="15" customHeight="1" x14ac:dyDescent="0.35">
      <c r="A17" t="s">
        <v>23</v>
      </c>
      <c r="E17" t="s">
        <v>21</v>
      </c>
    </row>
    <row r="19" spans="1:5" ht="18" x14ac:dyDescent="0.35">
      <c r="C19" t="s">
        <v>24</v>
      </c>
      <c r="E19" t="s">
        <v>22</v>
      </c>
    </row>
  </sheetData>
  <mergeCells count="3">
    <mergeCell ref="U7:U8"/>
    <mergeCell ref="G9:G10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1"/>
  <sheetViews>
    <sheetView workbookViewId="0">
      <selection activeCell="K14" sqref="K14"/>
    </sheetView>
  </sheetViews>
  <sheetFormatPr defaultRowHeight="15" x14ac:dyDescent="0.25"/>
  <sheetData>
    <row r="4" spans="3:9" ht="18.75" x14ac:dyDescent="0.3">
      <c r="C4" s="6" t="s">
        <v>15</v>
      </c>
    </row>
    <row r="6" spans="3:9" x14ac:dyDescent="0.25">
      <c r="C6" s="1" t="s">
        <v>1</v>
      </c>
      <c r="D6" s="1" t="s">
        <v>2</v>
      </c>
      <c r="E6" s="1" t="s">
        <v>17</v>
      </c>
      <c r="F6" s="1" t="s">
        <v>4</v>
      </c>
      <c r="G6" s="1" t="s">
        <v>5</v>
      </c>
      <c r="H6" s="1" t="s">
        <v>6</v>
      </c>
      <c r="I6" s="11" t="s">
        <v>16</v>
      </c>
    </row>
    <row r="7" spans="3:9" x14ac:dyDescent="0.25">
      <c r="C7" s="1"/>
      <c r="D7" s="1">
        <v>640</v>
      </c>
      <c r="E7" s="1" t="s">
        <v>18</v>
      </c>
      <c r="F7" s="1">
        <v>18</v>
      </c>
      <c r="G7" s="1"/>
      <c r="H7" s="1" t="s">
        <v>25</v>
      </c>
      <c r="I7" s="11"/>
    </row>
    <row r="8" spans="3:9" x14ac:dyDescent="0.25">
      <c r="C8" s="1" t="s">
        <v>9</v>
      </c>
      <c r="D8" s="1" t="s">
        <v>10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</row>
    <row r="9" spans="3:9" x14ac:dyDescent="0.25">
      <c r="C9" s="1">
        <v>3.6</v>
      </c>
      <c r="D9" s="1">
        <f>D7*C9/1000</f>
        <v>2.3039999999999998</v>
      </c>
      <c r="E9" s="1">
        <v>21</v>
      </c>
      <c r="F9" s="3">
        <f>(D9+E9)*F7</f>
        <v>419.47199999999998</v>
      </c>
      <c r="G9" s="3">
        <f>F9*2</f>
        <v>838.94399999999996</v>
      </c>
      <c r="H9" s="3">
        <f>(G9/0.66)-G9</f>
        <v>432.18327272727265</v>
      </c>
      <c r="I9" s="3">
        <f>(G9+H9)</f>
        <v>1271.1272727272726</v>
      </c>
    </row>
    <row r="11" spans="3:9" x14ac:dyDescent="0.25">
      <c r="C11" s="12" t="s">
        <v>19</v>
      </c>
      <c r="D11" s="12"/>
      <c r="E11" s="7"/>
      <c r="F11" s="8"/>
      <c r="G11" s="8"/>
      <c r="H11" s="8"/>
      <c r="I11" s="9">
        <f>I9</f>
        <v>1271.1272727272726</v>
      </c>
    </row>
  </sheetData>
  <mergeCells count="2">
    <mergeCell ref="I6:I7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</vt:lpstr>
      <vt:lpstr>small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2017-03-19T20:08:34Z</cp:lastPrinted>
  <dcterms:created xsi:type="dcterms:W3CDTF">2017-02-07T14:54:11Z</dcterms:created>
  <dcterms:modified xsi:type="dcterms:W3CDTF">2017-03-30T08:22:14Z</dcterms:modified>
</cp:coreProperties>
</file>