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GEM\Services\Cooling\PipeWorkUnions\DeltaP\"/>
    </mc:Choice>
  </mc:AlternateContent>
  <bookViews>
    <workbookView xWindow="360" yWindow="90" windowWidth="16155" windowHeight="7935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J29" i="1" l="1"/>
  <c r="J41" i="1"/>
  <c r="F41" i="1"/>
  <c r="C41" i="1"/>
  <c r="D41" i="1"/>
  <c r="F33" i="1"/>
  <c r="D33" i="1"/>
  <c r="C33" i="1"/>
  <c r="G33" i="1" s="1"/>
  <c r="F29" i="1"/>
  <c r="C29" i="1"/>
  <c r="D29" i="1"/>
  <c r="F35" i="1"/>
  <c r="F36" i="1"/>
  <c r="F37" i="1"/>
  <c r="F38" i="1"/>
  <c r="F39" i="1"/>
  <c r="F40" i="1"/>
  <c r="F34" i="1"/>
  <c r="D34" i="1"/>
  <c r="D35" i="1"/>
  <c r="D36" i="1"/>
  <c r="D37" i="1"/>
  <c r="D38" i="1"/>
  <c r="D39" i="1"/>
  <c r="D40" i="1"/>
  <c r="C34" i="1"/>
  <c r="C35" i="1"/>
  <c r="G35" i="1" s="1"/>
  <c r="C36" i="1"/>
  <c r="G36" i="1" s="1"/>
  <c r="C37" i="1"/>
  <c r="C38" i="1"/>
  <c r="C39" i="1"/>
  <c r="G39" i="1" s="1"/>
  <c r="C40" i="1"/>
  <c r="G40" i="1" s="1"/>
  <c r="F27" i="1"/>
  <c r="C27" i="1"/>
  <c r="D27" i="1"/>
  <c r="F28" i="1"/>
  <c r="D28" i="1"/>
  <c r="C28" i="1"/>
  <c r="G41" i="1" l="1"/>
  <c r="G38" i="1"/>
  <c r="G37" i="1"/>
  <c r="G29" i="1"/>
  <c r="G34" i="1"/>
  <c r="G27" i="1"/>
  <c r="G28" i="1"/>
  <c r="F22" i="1"/>
  <c r="F23" i="1"/>
  <c r="F24" i="1"/>
  <c r="F25" i="1"/>
  <c r="F26" i="1"/>
  <c r="D22" i="1"/>
  <c r="D23" i="1"/>
  <c r="D24" i="1"/>
  <c r="D25" i="1"/>
  <c r="D26" i="1"/>
  <c r="C22" i="1"/>
  <c r="C23" i="1"/>
  <c r="G23" i="1" s="1"/>
  <c r="C24" i="1"/>
  <c r="G24" i="1" s="1"/>
  <c r="C25" i="1"/>
  <c r="C26" i="1"/>
  <c r="F18" i="1"/>
  <c r="F17" i="1"/>
  <c r="F16" i="1"/>
  <c r="F15" i="1"/>
  <c r="F14" i="1"/>
  <c r="B13" i="1"/>
  <c r="D13" i="1" s="1"/>
  <c r="B14" i="1"/>
  <c r="D14" i="1" s="1"/>
  <c r="B15" i="1"/>
  <c r="D15" i="1" s="1"/>
  <c r="B16" i="1"/>
  <c r="D16" i="1" s="1"/>
  <c r="B17" i="1"/>
  <c r="D17" i="1" s="1"/>
  <c r="B18" i="1"/>
  <c r="D18" i="1" s="1"/>
  <c r="F13" i="1"/>
  <c r="F10" i="1"/>
  <c r="F11" i="1"/>
  <c r="F12" i="1"/>
  <c r="F9" i="1"/>
  <c r="B10" i="1"/>
  <c r="C10" i="1" s="1"/>
  <c r="G10" i="1" s="1"/>
  <c r="B11" i="1"/>
  <c r="D11" i="1" s="1"/>
  <c r="B12" i="1"/>
  <c r="C12" i="1" s="1"/>
  <c r="G12" i="1" s="1"/>
  <c r="B9" i="1"/>
  <c r="C9" i="1" s="1"/>
  <c r="G9" i="1" s="1"/>
  <c r="G26" i="1" l="1"/>
  <c r="G22" i="1"/>
  <c r="G25" i="1"/>
  <c r="D12" i="1"/>
  <c r="D9" i="1"/>
  <c r="D10" i="1"/>
  <c r="C18" i="1"/>
  <c r="G18" i="1" s="1"/>
  <c r="C17" i="1"/>
  <c r="G17" i="1" s="1"/>
  <c r="C16" i="1"/>
  <c r="G16" i="1" s="1"/>
  <c r="C15" i="1"/>
  <c r="G15" i="1" s="1"/>
  <c r="C14" i="1"/>
  <c r="G14" i="1" s="1"/>
  <c r="C13" i="1"/>
  <c r="G13" i="1" s="1"/>
  <c r="C11" i="1"/>
  <c r="G11" i="1" s="1"/>
</calcChain>
</file>

<file path=xl/sharedStrings.xml><?xml version="1.0" encoding="utf-8"?>
<sst xmlns="http://schemas.openxmlformats.org/spreadsheetml/2006/main" count="37" uniqueCount="34">
  <si>
    <t>Vol/hr</t>
  </si>
  <si>
    <t>mass flow rate</t>
  </si>
  <si>
    <t>pipe dia</t>
  </si>
  <si>
    <t>internal</t>
  </si>
  <si>
    <t>[mm]</t>
  </si>
  <si>
    <t>[kg/s]</t>
  </si>
  <si>
    <t>[US gal/min]</t>
  </si>
  <si>
    <t>Velocity</t>
  </si>
  <si>
    <t>[m/s]</t>
  </si>
  <si>
    <t>Vol Flow Rate</t>
  </si>
  <si>
    <t>[l/s]</t>
  </si>
  <si>
    <t>pipe radius</t>
  </si>
  <si>
    <t>[m]</t>
  </si>
  <si>
    <t>Erosion limit for Cu pipe = ??</t>
  </si>
  <si>
    <t>Minimium speed = ??</t>
  </si>
  <si>
    <t>BS 6700</t>
  </si>
  <si>
    <t>10-50degC = 3,0[m/s]</t>
  </si>
  <si>
    <t>Ian Crotty</t>
  </si>
  <si>
    <t>[l/min]</t>
  </si>
  <si>
    <t>Renolds #</t>
  </si>
  <si>
    <t>Delta P</t>
  </si>
  <si>
    <t>[mBar]</t>
  </si>
  <si>
    <t>Length</t>
  </si>
  <si>
    <t>Flow Rate = Qdot</t>
  </si>
  <si>
    <t>Calculated Flow rate &amp; Pressure drop in pipes</t>
  </si>
  <si>
    <t>Formula</t>
  </si>
  <si>
    <t>Flow Rate = Qdot [l/min]</t>
  </si>
  <si>
    <t>For 4-6mm Cu pipe</t>
  </si>
  <si>
    <t>For 6-8mm Cu pipe</t>
  </si>
  <si>
    <t xml:space="preserve">Delta P = 89.217 x Qdot^2 + 57.032 x Qdot </t>
  </si>
  <si>
    <t>Delta P = 759.06 x Qdot^2 + 258.77 x Qdot</t>
  </si>
  <si>
    <t>Possible pipe (dia 6-8mm) length to GE1/1 = 24m</t>
  </si>
  <si>
    <t>Therefore the Delta P = 1100mBar with no bends or rapid connectors</t>
  </si>
  <si>
    <t>This is not covering full length of piping from periphery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</si>
</sst>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15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11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Delta P "v" Flow Rate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Delta P "v" Flow Rate for dia 6-8mm</c:v>
          </c:tx>
          <c:dLbls>
            <c:delete val="1"/>
          </c:dLbls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0.18643692942468706"/>
                  <c:y val="-1.1310561211834041E-3"/>
                </c:manualLayout>
              </c:layout>
              <c:numFmt formatCode="General" sourceLinked="0"/>
            </c:trendlineLbl>
          </c:trendline>
          <c:xVal>
            <c:numRef>
              <c:f>Sheet1!$B$22:$B$28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7.5</c:v>
                </c:pt>
                <c:pt idx="6">
                  <c:v>10</c:v>
                </c:pt>
              </c:numCache>
            </c:numRef>
          </c:xVal>
          <c:yVal>
            <c:numRef>
              <c:f>Sheet1!$J$22:$J$28</c:f>
              <c:numCache>
                <c:formatCode>General</c:formatCode>
                <c:ptCount val="7"/>
                <c:pt idx="0">
                  <c:v>133</c:v>
                </c:pt>
                <c:pt idx="1">
                  <c:v>461</c:v>
                </c:pt>
                <c:pt idx="2">
                  <c:v>969</c:v>
                </c:pt>
                <c:pt idx="3">
                  <c:v>1658</c:v>
                </c:pt>
                <c:pt idx="4">
                  <c:v>2522</c:v>
                </c:pt>
                <c:pt idx="5">
                  <c:v>5455</c:v>
                </c:pt>
                <c:pt idx="6">
                  <c:v>9486</c:v>
                </c:pt>
              </c:numCache>
            </c:numRef>
          </c:yVal>
          <c:smooth val="1"/>
        </c:ser>
        <c:ser>
          <c:idx val="1"/>
          <c:order val="1"/>
          <c:tx>
            <c:v>Delta P "v" Flow Rate 4-6mm</c:v>
          </c:tx>
          <c:dLbls>
            <c:delete val="1"/>
          </c:dLbls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0.1816465108653231"/>
                  <c:y val="-1.3967474368026658E-2"/>
                </c:manualLayout>
              </c:layout>
              <c:numFmt formatCode="General" sourceLinked="0"/>
            </c:trendlineLbl>
          </c:trendline>
          <c:xVal>
            <c:numRef>
              <c:f>Sheet1!$B$33:$B$40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7.5</c:v>
                </c:pt>
                <c:pt idx="7">
                  <c:v>10</c:v>
                </c:pt>
              </c:numCache>
            </c:numRef>
          </c:xVal>
          <c:yVal>
            <c:numRef>
              <c:f>Sheet1!$J$33:$J$40</c:f>
              <c:numCache>
                <c:formatCode>General</c:formatCode>
                <c:ptCount val="8"/>
                <c:pt idx="0">
                  <c:v>281.60000000000002</c:v>
                </c:pt>
                <c:pt idx="1">
                  <c:v>977</c:v>
                </c:pt>
                <c:pt idx="2">
                  <c:v>3526</c:v>
                </c:pt>
                <c:pt idx="3">
                  <c:v>7600</c:v>
                </c:pt>
                <c:pt idx="4">
                  <c:v>13189</c:v>
                </c:pt>
                <c:pt idx="5">
                  <c:v>20291</c:v>
                </c:pt>
                <c:pt idx="6">
                  <c:v>44661</c:v>
                </c:pt>
                <c:pt idx="7">
                  <c:v>78477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133246072"/>
        <c:axId val="133245680"/>
      </c:scatterChart>
      <c:valAx>
        <c:axId val="133246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Rate [l/min]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3245680"/>
        <c:crosses val="autoZero"/>
        <c:crossBetween val="midCat"/>
      </c:valAx>
      <c:valAx>
        <c:axId val="133245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Delta P [mbar]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32460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Dellta P "v" Flow Rate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Delta P "v" Flow Rate for dia 6-8mm</c:v>
          </c:tx>
          <c:dLbls>
            <c:delete val="1"/>
          </c:dLbls>
          <c:trendline>
            <c:trendlineType val="power"/>
            <c:dispRSqr val="1"/>
            <c:dispEq val="1"/>
            <c:trendlineLbl>
              <c:layout>
                <c:manualLayout>
                  <c:x val="0.12955439896786464"/>
                  <c:y val="-1.098718852357063E-2"/>
                </c:manualLayout>
              </c:layout>
              <c:numFmt formatCode="General" sourceLinked="0"/>
            </c:trendlineLbl>
          </c:trendline>
          <c:xVal>
            <c:numRef>
              <c:f>Sheet1!$B$22:$B$28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7.5</c:v>
                </c:pt>
                <c:pt idx="6">
                  <c:v>10</c:v>
                </c:pt>
              </c:numCache>
            </c:numRef>
          </c:xVal>
          <c:yVal>
            <c:numRef>
              <c:f>Sheet1!$J$22:$J$28</c:f>
              <c:numCache>
                <c:formatCode>General</c:formatCode>
                <c:ptCount val="7"/>
                <c:pt idx="0">
                  <c:v>133</c:v>
                </c:pt>
                <c:pt idx="1">
                  <c:v>461</c:v>
                </c:pt>
                <c:pt idx="2">
                  <c:v>969</c:v>
                </c:pt>
                <c:pt idx="3">
                  <c:v>1658</c:v>
                </c:pt>
                <c:pt idx="4">
                  <c:v>2522</c:v>
                </c:pt>
                <c:pt idx="5">
                  <c:v>5455</c:v>
                </c:pt>
                <c:pt idx="6">
                  <c:v>9486</c:v>
                </c:pt>
              </c:numCache>
            </c:numRef>
          </c:yVal>
          <c:smooth val="1"/>
        </c:ser>
        <c:ser>
          <c:idx val="1"/>
          <c:order val="1"/>
          <c:tx>
            <c:v>Delta P "v" Flow Rate 4-6mm</c:v>
          </c:tx>
          <c:dLbls>
            <c:delete val="1"/>
          </c:dLbls>
          <c:trendline>
            <c:trendlineType val="power"/>
            <c:dispRSqr val="1"/>
            <c:dispEq val="1"/>
            <c:trendlineLbl>
              <c:layout>
                <c:manualLayout>
                  <c:x val="0.12800760874635575"/>
                  <c:y val="-8.0223101708155799E-3"/>
                </c:manualLayout>
              </c:layout>
              <c:numFmt formatCode="General" sourceLinked="0"/>
            </c:trendlineLbl>
          </c:trendline>
          <c:xVal>
            <c:numRef>
              <c:f>Sheet1!$B$33:$B$40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7.5</c:v>
                </c:pt>
                <c:pt idx="7">
                  <c:v>10</c:v>
                </c:pt>
              </c:numCache>
            </c:numRef>
          </c:xVal>
          <c:yVal>
            <c:numRef>
              <c:f>Sheet1!$J$33:$J$40</c:f>
              <c:numCache>
                <c:formatCode>General</c:formatCode>
                <c:ptCount val="8"/>
                <c:pt idx="0">
                  <c:v>281.60000000000002</c:v>
                </c:pt>
                <c:pt idx="1">
                  <c:v>977</c:v>
                </c:pt>
                <c:pt idx="2">
                  <c:v>3526</c:v>
                </c:pt>
                <c:pt idx="3">
                  <c:v>7600</c:v>
                </c:pt>
                <c:pt idx="4">
                  <c:v>13189</c:v>
                </c:pt>
                <c:pt idx="5">
                  <c:v>20291</c:v>
                </c:pt>
                <c:pt idx="6">
                  <c:v>44661</c:v>
                </c:pt>
                <c:pt idx="7">
                  <c:v>78477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79815152"/>
        <c:axId val="279816328"/>
      </c:scatterChart>
      <c:valAx>
        <c:axId val="27981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Rate [l/min]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79816328"/>
        <c:crosses val="autoZero"/>
        <c:crossBetween val="midCat"/>
      </c:valAx>
      <c:valAx>
        <c:axId val="279816328"/>
        <c:scaling>
          <c:logBase val="10"/>
          <c:orientation val="minMax"/>
          <c:max val="100000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Delta P [mbar]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798151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3</xdr:row>
      <xdr:rowOff>147637</xdr:rowOff>
    </xdr:from>
    <xdr:to>
      <xdr:col>24</xdr:col>
      <xdr:colOff>361951</xdr:colOff>
      <xdr:row>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590550</xdr:colOff>
      <xdr:row>37</xdr:row>
      <xdr:rowOff>66675</xdr:rowOff>
    </xdr:from>
    <xdr:to>
      <xdr:col>25</xdr:col>
      <xdr:colOff>266701</xdr:colOff>
      <xdr:row>62</xdr:row>
      <xdr:rowOff>176213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6"/>
  <sheetViews>
    <sheetView tabSelected="1" topLeftCell="A28" workbookViewId="0">
      <selection activeCell="D52" sqref="D52"/>
    </sheetView>
  </sheetViews>
  <sheetFormatPr defaultRowHeight="15" x14ac:dyDescent="0.25"/>
  <cols>
    <col min="1" max="1" width="11.7109375" customWidth="1"/>
    <col min="6" max="6" width="10.7109375" customWidth="1"/>
    <col min="7" max="7" width="12" bestFit="1" customWidth="1"/>
    <col min="8" max="8" width="12" customWidth="1"/>
    <col min="9" max="9" width="9.7109375" customWidth="1"/>
  </cols>
  <sheetData>
    <row r="2" spans="1:11" ht="23.25" x14ac:dyDescent="0.35">
      <c r="D2" s="4" t="s">
        <v>24</v>
      </c>
    </row>
    <row r="3" spans="1:11" x14ac:dyDescent="0.25">
      <c r="I3" t="s">
        <v>17</v>
      </c>
      <c r="K3" s="5">
        <v>41915</v>
      </c>
    </row>
    <row r="5" spans="1:11" x14ac:dyDescent="0.25">
      <c r="A5" t="s">
        <v>0</v>
      </c>
      <c r="B5" t="s">
        <v>0</v>
      </c>
      <c r="C5" s="14" t="s">
        <v>9</v>
      </c>
      <c r="D5" s="14" t="s">
        <v>1</v>
      </c>
      <c r="E5" t="s">
        <v>2</v>
      </c>
      <c r="F5" t="s">
        <v>11</v>
      </c>
      <c r="G5" t="s">
        <v>7</v>
      </c>
      <c r="H5" t="s">
        <v>22</v>
      </c>
      <c r="I5" t="s">
        <v>19</v>
      </c>
      <c r="J5" t="s">
        <v>20</v>
      </c>
    </row>
    <row r="6" spans="1:11" x14ac:dyDescent="0.25">
      <c r="C6" s="14"/>
      <c r="D6" s="14"/>
      <c r="E6" t="s">
        <v>3</v>
      </c>
    </row>
    <row r="7" spans="1:11" x14ac:dyDescent="0.25">
      <c r="A7" t="s">
        <v>6</v>
      </c>
      <c r="B7" t="s">
        <v>18</v>
      </c>
      <c r="C7" t="s">
        <v>10</v>
      </c>
      <c r="D7" t="s">
        <v>5</v>
      </c>
      <c r="E7" t="s">
        <v>4</v>
      </c>
      <c r="F7" t="s">
        <v>12</v>
      </c>
      <c r="G7" t="s">
        <v>8</v>
      </c>
      <c r="H7" t="s">
        <v>12</v>
      </c>
      <c r="J7" t="s">
        <v>21</v>
      </c>
    </row>
    <row r="9" spans="1:11" x14ac:dyDescent="0.25">
      <c r="A9" s="1">
        <v>0.5</v>
      </c>
      <c r="B9" s="1">
        <f>A9*3.79</f>
        <v>1.895</v>
      </c>
      <c r="C9" s="1">
        <f>B9/60</f>
        <v>3.1583333333333331E-2</v>
      </c>
      <c r="D9" s="2">
        <f>B9/60</f>
        <v>3.1583333333333331E-2</v>
      </c>
      <c r="E9" s="1">
        <v>4</v>
      </c>
      <c r="F9" s="1">
        <f>(E9/2)*0.001</f>
        <v>2E-3</v>
      </c>
      <c r="G9" s="3">
        <f>C9*0.001/(3.14159*(F9*F9))</f>
        <v>2.5133239325734209</v>
      </c>
      <c r="H9" s="3">
        <v>10</v>
      </c>
    </row>
    <row r="10" spans="1:11" x14ac:dyDescent="0.25">
      <c r="A10" s="1">
        <v>1</v>
      </c>
      <c r="B10" s="1">
        <f t="shared" ref="B10:B18" si="0">A10*3.79</f>
        <v>3.79</v>
      </c>
      <c r="C10" s="1">
        <f t="shared" ref="C10:C26" si="1">B10/60</f>
        <v>6.3166666666666663E-2</v>
      </c>
      <c r="D10" s="2">
        <f t="shared" ref="D10:D26" si="2">B10/60</f>
        <v>6.3166666666666663E-2</v>
      </c>
      <c r="E10" s="1">
        <v>4</v>
      </c>
      <c r="F10" s="1">
        <f t="shared" ref="F10:F26" si="3">(E10/2)*0.001</f>
        <v>2E-3</v>
      </c>
      <c r="G10" s="3">
        <f t="shared" ref="G10:G26" si="4">C10*0.001/(3.14159*(F10*F10))</f>
        <v>5.0266478651468418</v>
      </c>
      <c r="H10" s="3">
        <v>10</v>
      </c>
    </row>
    <row r="11" spans="1:11" x14ac:dyDescent="0.25">
      <c r="A11" s="1">
        <v>0.5</v>
      </c>
      <c r="B11" s="1">
        <f t="shared" si="0"/>
        <v>1.895</v>
      </c>
      <c r="C11" s="1">
        <f t="shared" si="1"/>
        <v>3.1583333333333331E-2</v>
      </c>
      <c r="D11" s="2">
        <f t="shared" si="2"/>
        <v>3.1583333333333331E-2</v>
      </c>
      <c r="E11" s="1">
        <v>6</v>
      </c>
      <c r="F11" s="1">
        <f t="shared" si="3"/>
        <v>3.0000000000000001E-3</v>
      </c>
      <c r="G11" s="3">
        <f t="shared" si="4"/>
        <v>1.1170328589215204</v>
      </c>
      <c r="H11" s="3">
        <v>10</v>
      </c>
    </row>
    <row r="12" spans="1:11" x14ac:dyDescent="0.25">
      <c r="A12" s="1">
        <v>1</v>
      </c>
      <c r="B12" s="1">
        <f t="shared" si="0"/>
        <v>3.79</v>
      </c>
      <c r="C12" s="1">
        <f t="shared" si="1"/>
        <v>6.3166666666666663E-2</v>
      </c>
      <c r="D12" s="2">
        <f t="shared" si="2"/>
        <v>6.3166666666666663E-2</v>
      </c>
      <c r="E12" s="1">
        <v>6</v>
      </c>
      <c r="F12" s="1">
        <f t="shared" si="3"/>
        <v>3.0000000000000001E-3</v>
      </c>
      <c r="G12" s="3">
        <f t="shared" si="4"/>
        <v>2.2340657178430408</v>
      </c>
      <c r="H12" s="3">
        <v>10</v>
      </c>
    </row>
    <row r="13" spans="1:11" x14ac:dyDescent="0.25">
      <c r="A13" s="1">
        <v>2</v>
      </c>
      <c r="B13" s="1">
        <f t="shared" si="0"/>
        <v>7.58</v>
      </c>
      <c r="C13" s="1">
        <f t="shared" si="1"/>
        <v>0.12633333333333333</v>
      </c>
      <c r="D13" s="2">
        <f t="shared" si="2"/>
        <v>0.12633333333333333</v>
      </c>
      <c r="E13" s="1">
        <v>6</v>
      </c>
      <c r="F13" s="1">
        <f t="shared" si="3"/>
        <v>3.0000000000000001E-3</v>
      </c>
      <c r="G13" s="3">
        <f t="shared" si="4"/>
        <v>4.4681314356860815</v>
      </c>
      <c r="H13" s="3">
        <v>10</v>
      </c>
    </row>
    <row r="14" spans="1:11" x14ac:dyDescent="0.25">
      <c r="A14" s="1">
        <v>0.25</v>
      </c>
      <c r="B14" s="1">
        <f t="shared" si="0"/>
        <v>0.94750000000000001</v>
      </c>
      <c r="C14" s="1">
        <f t="shared" si="1"/>
        <v>1.5791666666666666E-2</v>
      </c>
      <c r="D14" s="2">
        <f t="shared" si="2"/>
        <v>1.5791666666666666E-2</v>
      </c>
      <c r="E14" s="1">
        <v>4</v>
      </c>
      <c r="F14" s="1">
        <f t="shared" si="3"/>
        <v>2E-3</v>
      </c>
      <c r="G14" s="3">
        <f t="shared" si="4"/>
        <v>1.2566619662867105</v>
      </c>
      <c r="H14" s="3">
        <v>10</v>
      </c>
    </row>
    <row r="15" spans="1:11" x14ac:dyDescent="0.25">
      <c r="A15" s="1">
        <v>0.15</v>
      </c>
      <c r="B15" s="1">
        <f t="shared" si="0"/>
        <v>0.56850000000000001</v>
      </c>
      <c r="C15" s="1">
        <f t="shared" si="1"/>
        <v>9.4750000000000008E-3</v>
      </c>
      <c r="D15" s="2">
        <f t="shared" si="2"/>
        <v>9.4750000000000008E-3</v>
      </c>
      <c r="E15" s="1">
        <v>4</v>
      </c>
      <c r="F15" s="1">
        <f t="shared" si="3"/>
        <v>2E-3</v>
      </c>
      <c r="G15" s="3">
        <f t="shared" si="4"/>
        <v>0.7539971797720264</v>
      </c>
      <c r="H15" s="3">
        <v>10</v>
      </c>
    </row>
    <row r="16" spans="1:11" x14ac:dyDescent="0.25">
      <c r="A16" s="1">
        <v>0.25</v>
      </c>
      <c r="B16" s="1">
        <f t="shared" si="0"/>
        <v>0.94750000000000001</v>
      </c>
      <c r="C16" s="1">
        <f t="shared" si="1"/>
        <v>1.5791666666666666E-2</v>
      </c>
      <c r="D16" s="2">
        <f t="shared" si="2"/>
        <v>1.5791666666666666E-2</v>
      </c>
      <c r="E16" s="1">
        <v>6</v>
      </c>
      <c r="F16" s="1">
        <f t="shared" si="3"/>
        <v>3.0000000000000001E-3</v>
      </c>
      <c r="G16" s="3">
        <f t="shared" si="4"/>
        <v>0.55851642946076019</v>
      </c>
      <c r="H16" s="3">
        <v>10</v>
      </c>
    </row>
    <row r="17" spans="1:10" x14ac:dyDescent="0.25">
      <c r="A17" s="1">
        <v>0.15</v>
      </c>
      <c r="B17" s="1">
        <f t="shared" si="0"/>
        <v>0.56850000000000001</v>
      </c>
      <c r="C17" s="1">
        <f t="shared" si="1"/>
        <v>9.4750000000000008E-3</v>
      </c>
      <c r="D17" s="2">
        <f t="shared" si="2"/>
        <v>9.4750000000000008E-3</v>
      </c>
      <c r="E17" s="1">
        <v>6</v>
      </c>
      <c r="F17" s="1">
        <f t="shared" si="3"/>
        <v>3.0000000000000001E-3</v>
      </c>
      <c r="G17" s="3">
        <f t="shared" si="4"/>
        <v>0.33510985767645618</v>
      </c>
      <c r="H17" s="3">
        <v>10</v>
      </c>
    </row>
    <row r="18" spans="1:10" x14ac:dyDescent="0.25">
      <c r="A18" s="1">
        <v>0.1</v>
      </c>
      <c r="B18" s="1">
        <f t="shared" si="0"/>
        <v>0.379</v>
      </c>
      <c r="C18" s="1">
        <f t="shared" si="1"/>
        <v>6.3166666666666666E-3</v>
      </c>
      <c r="D18" s="2">
        <f t="shared" si="2"/>
        <v>6.3166666666666666E-3</v>
      </c>
      <c r="E18" s="1">
        <v>6</v>
      </c>
      <c r="F18" s="1">
        <f t="shared" si="3"/>
        <v>3.0000000000000001E-3</v>
      </c>
      <c r="G18" s="3">
        <f t="shared" si="4"/>
        <v>0.22340657178430409</v>
      </c>
      <c r="H18" s="3">
        <v>10</v>
      </c>
    </row>
    <row r="19" spans="1:10" x14ac:dyDescent="0.25">
      <c r="A19" s="1"/>
      <c r="B19" s="1"/>
      <c r="C19" s="1"/>
      <c r="D19" s="2"/>
      <c r="E19" s="1"/>
      <c r="F19" s="1"/>
      <c r="G19" s="3"/>
      <c r="H19" s="3"/>
    </row>
    <row r="20" spans="1:10" x14ac:dyDescent="0.25">
      <c r="A20" s="1"/>
      <c r="B20" s="1">
        <v>0.1</v>
      </c>
      <c r="C20" s="1"/>
      <c r="D20" s="2"/>
      <c r="E20" s="1"/>
      <c r="F20" s="1"/>
      <c r="G20" s="3"/>
      <c r="H20" s="3"/>
      <c r="J20" s="1">
        <v>6.6</v>
      </c>
    </row>
    <row r="21" spans="1:10" x14ac:dyDescent="0.25">
      <c r="A21" s="1"/>
      <c r="B21" s="1">
        <v>0.5</v>
      </c>
      <c r="C21" s="1"/>
      <c r="D21" s="2"/>
      <c r="E21" s="1"/>
      <c r="F21" s="1"/>
      <c r="G21" s="3"/>
      <c r="H21" s="3"/>
      <c r="J21" s="1">
        <v>50.82</v>
      </c>
    </row>
    <row r="22" spans="1:10" x14ac:dyDescent="0.25">
      <c r="A22" s="1"/>
      <c r="B22" s="1">
        <v>1</v>
      </c>
      <c r="C22" s="1">
        <f t="shared" si="1"/>
        <v>1.6666666666666666E-2</v>
      </c>
      <c r="D22" s="2">
        <f t="shared" si="2"/>
        <v>1.6666666666666666E-2</v>
      </c>
      <c r="E22" s="1">
        <v>6</v>
      </c>
      <c r="F22" s="1">
        <f t="shared" si="3"/>
        <v>3.0000000000000001E-3</v>
      </c>
      <c r="G22" s="3">
        <f t="shared" si="4"/>
        <v>0.58946325009051215</v>
      </c>
      <c r="H22" s="3">
        <v>10</v>
      </c>
      <c r="I22" s="1">
        <v>3525</v>
      </c>
      <c r="J22" s="1">
        <v>133</v>
      </c>
    </row>
    <row r="23" spans="1:10" x14ac:dyDescent="0.25">
      <c r="A23" s="1"/>
      <c r="B23" s="1">
        <v>2</v>
      </c>
      <c r="C23" s="1">
        <f t="shared" si="1"/>
        <v>3.3333333333333333E-2</v>
      </c>
      <c r="D23" s="2">
        <f t="shared" si="2"/>
        <v>3.3333333333333333E-2</v>
      </c>
      <c r="E23" s="1">
        <v>6</v>
      </c>
      <c r="F23" s="1">
        <f t="shared" si="3"/>
        <v>3.0000000000000001E-3</v>
      </c>
      <c r="G23" s="3">
        <f t="shared" si="4"/>
        <v>1.1789265001810243</v>
      </c>
      <c r="H23" s="3">
        <v>10</v>
      </c>
      <c r="I23" s="1">
        <v>7050</v>
      </c>
      <c r="J23" s="1">
        <v>461</v>
      </c>
    </row>
    <row r="24" spans="1:10" x14ac:dyDescent="0.25">
      <c r="A24" s="1"/>
      <c r="B24" s="1">
        <v>3</v>
      </c>
      <c r="C24" s="1">
        <f t="shared" si="1"/>
        <v>0.05</v>
      </c>
      <c r="D24" s="2">
        <f t="shared" si="2"/>
        <v>0.05</v>
      </c>
      <c r="E24" s="1">
        <v>6</v>
      </c>
      <c r="F24" s="1">
        <f t="shared" si="3"/>
        <v>3.0000000000000001E-3</v>
      </c>
      <c r="G24" s="3">
        <f t="shared" si="4"/>
        <v>1.7683897502715364</v>
      </c>
      <c r="H24" s="3">
        <v>10</v>
      </c>
      <c r="I24" s="1">
        <v>10574</v>
      </c>
      <c r="J24" s="1">
        <v>969</v>
      </c>
    </row>
    <row r="25" spans="1:10" x14ac:dyDescent="0.25">
      <c r="A25" s="1"/>
      <c r="B25" s="1">
        <v>4</v>
      </c>
      <c r="C25" s="1">
        <f t="shared" si="1"/>
        <v>6.6666666666666666E-2</v>
      </c>
      <c r="D25" s="2">
        <f t="shared" si="2"/>
        <v>6.6666666666666666E-2</v>
      </c>
      <c r="E25" s="1">
        <v>6</v>
      </c>
      <c r="F25" s="1">
        <f t="shared" si="3"/>
        <v>3.0000000000000001E-3</v>
      </c>
      <c r="G25" s="3">
        <f t="shared" si="4"/>
        <v>2.3578530003620486</v>
      </c>
      <c r="H25" s="3">
        <v>10</v>
      </c>
      <c r="I25" s="1">
        <v>14099</v>
      </c>
      <c r="J25" s="1">
        <v>1658</v>
      </c>
    </row>
    <row r="26" spans="1:10" x14ac:dyDescent="0.25">
      <c r="A26" s="1"/>
      <c r="B26" s="1">
        <v>5</v>
      </c>
      <c r="C26" s="1">
        <f t="shared" si="1"/>
        <v>8.3333333333333329E-2</v>
      </c>
      <c r="D26" s="2">
        <f t="shared" si="2"/>
        <v>8.3333333333333329E-2</v>
      </c>
      <c r="E26" s="1">
        <v>6</v>
      </c>
      <c r="F26" s="1">
        <f t="shared" si="3"/>
        <v>3.0000000000000001E-3</v>
      </c>
      <c r="G26" s="3">
        <f t="shared" si="4"/>
        <v>2.9473162504525603</v>
      </c>
      <c r="H26" s="3">
        <v>10</v>
      </c>
      <c r="I26" s="1">
        <v>17624</v>
      </c>
      <c r="J26" s="1">
        <v>2522</v>
      </c>
    </row>
    <row r="27" spans="1:10" x14ac:dyDescent="0.25">
      <c r="B27" s="1">
        <v>7.5</v>
      </c>
      <c r="C27" s="1">
        <f>B27/60</f>
        <v>0.125</v>
      </c>
      <c r="D27" s="2">
        <f>B27/60</f>
        <v>0.125</v>
      </c>
      <c r="E27" s="1">
        <v>6</v>
      </c>
      <c r="F27" s="1">
        <f>(E27/2)*0.001</f>
        <v>3.0000000000000001E-3</v>
      </c>
      <c r="G27" s="3">
        <f>C27*0.001/(3.14159*(F27*F27))</f>
        <v>4.4209743756788411</v>
      </c>
      <c r="H27" s="3">
        <v>10</v>
      </c>
      <c r="I27" s="1">
        <v>26436</v>
      </c>
      <c r="J27" s="1">
        <v>5455</v>
      </c>
    </row>
    <row r="28" spans="1:10" x14ac:dyDescent="0.25">
      <c r="A28" s="1"/>
      <c r="B28" s="1">
        <v>10</v>
      </c>
      <c r="C28" s="1">
        <f>B28/60</f>
        <v>0.16666666666666666</v>
      </c>
      <c r="D28" s="2">
        <f>B28/60</f>
        <v>0.16666666666666666</v>
      </c>
      <c r="E28" s="1">
        <v>6</v>
      </c>
      <c r="F28" s="1">
        <f>(E28/2)*0.001</f>
        <v>3.0000000000000001E-3</v>
      </c>
      <c r="G28" s="3">
        <f>C28*0.001/(3.14159*(F28*F28))</f>
        <v>5.8946325009051206</v>
      </c>
      <c r="H28" s="3">
        <v>10</v>
      </c>
      <c r="I28" s="1">
        <v>35248</v>
      </c>
      <c r="J28" s="1">
        <v>9486</v>
      </c>
    </row>
    <row r="29" spans="1:10" x14ac:dyDescent="0.25">
      <c r="A29" s="6" t="s">
        <v>25</v>
      </c>
      <c r="B29" s="7">
        <v>0.1</v>
      </c>
      <c r="C29" s="7">
        <f>B29/60</f>
        <v>1.6666666666666668E-3</v>
      </c>
      <c r="D29" s="8">
        <f>B29/60</f>
        <v>1.6666666666666668E-3</v>
      </c>
      <c r="E29" s="7">
        <v>6</v>
      </c>
      <c r="F29" s="7">
        <f>(E29/2)*0.001</f>
        <v>3.0000000000000001E-3</v>
      </c>
      <c r="G29" s="9">
        <f>C29*0.001/(3.14159*(F29*F29))</f>
        <v>5.8946325009051219E-2</v>
      </c>
      <c r="H29" s="9">
        <v>10</v>
      </c>
      <c r="I29" s="6"/>
      <c r="J29" s="7">
        <f>89.217*(B29)^2+57.032*B29</f>
        <v>6.59537</v>
      </c>
    </row>
    <row r="30" spans="1:10" x14ac:dyDescent="0.25">
      <c r="A30" s="10"/>
      <c r="B30" s="11"/>
      <c r="C30" s="11"/>
      <c r="D30" s="12"/>
      <c r="E30" s="11"/>
      <c r="F30" s="11"/>
      <c r="G30" s="13"/>
      <c r="H30" s="13"/>
      <c r="I30" s="10"/>
      <c r="J30" s="11"/>
    </row>
    <row r="31" spans="1:10" x14ac:dyDescent="0.25">
      <c r="A31" s="10"/>
      <c r="B31" s="11"/>
      <c r="C31" s="11"/>
      <c r="D31" s="12"/>
      <c r="E31" s="11"/>
      <c r="F31" s="11"/>
      <c r="G31" s="13"/>
      <c r="H31" s="13"/>
      <c r="I31" s="10"/>
      <c r="J31" s="11"/>
    </row>
    <row r="32" spans="1:10" x14ac:dyDescent="0.25">
      <c r="A32" s="10"/>
      <c r="B32" s="11">
        <v>0.1</v>
      </c>
      <c r="C32" s="11"/>
      <c r="D32" s="12"/>
      <c r="E32" s="11"/>
      <c r="F32" s="11"/>
      <c r="G32" s="13"/>
      <c r="H32" s="13"/>
      <c r="I32" s="10"/>
      <c r="J32" s="11">
        <v>33.5</v>
      </c>
    </row>
    <row r="33" spans="1:20" x14ac:dyDescent="0.25">
      <c r="B33" s="11">
        <v>0.5</v>
      </c>
      <c r="C33" s="1">
        <f t="shared" ref="C33:C41" si="5">B33/60</f>
        <v>8.3333333333333332E-3</v>
      </c>
      <c r="D33" s="2">
        <f t="shared" ref="D33:D41" si="6">B33/60</f>
        <v>8.3333333333333332E-3</v>
      </c>
      <c r="E33" s="1">
        <v>4</v>
      </c>
      <c r="F33" s="1">
        <f>(E33/2)*0.001</f>
        <v>2E-3</v>
      </c>
      <c r="G33" s="1">
        <f>C33*0.001/(3.14159*(F33*F33))</f>
        <v>0.66314615635182617</v>
      </c>
      <c r="H33" s="3">
        <v>10</v>
      </c>
      <c r="I33" s="1">
        <v>2644</v>
      </c>
      <c r="J33" s="1">
        <v>281.60000000000002</v>
      </c>
    </row>
    <row r="34" spans="1:20" x14ac:dyDescent="0.25">
      <c r="A34" s="1"/>
      <c r="B34" s="1">
        <v>1</v>
      </c>
      <c r="C34" s="1">
        <f t="shared" si="5"/>
        <v>1.6666666666666666E-2</v>
      </c>
      <c r="D34" s="2">
        <f t="shared" si="6"/>
        <v>1.6666666666666666E-2</v>
      </c>
      <c r="E34" s="1">
        <v>4</v>
      </c>
      <c r="F34" s="1">
        <f>(E34/2)*0.001</f>
        <v>2E-3</v>
      </c>
      <c r="G34" s="1">
        <f>C34*0.001/(3.14159*(F34*F34))</f>
        <v>1.3262923127036523</v>
      </c>
      <c r="H34" s="3">
        <v>10</v>
      </c>
      <c r="I34" s="1">
        <v>5287</v>
      </c>
      <c r="J34" s="1">
        <v>977</v>
      </c>
    </row>
    <row r="35" spans="1:20" x14ac:dyDescent="0.25">
      <c r="A35" s="1"/>
      <c r="B35" s="1">
        <v>2</v>
      </c>
      <c r="C35" s="1">
        <f t="shared" si="5"/>
        <v>3.3333333333333333E-2</v>
      </c>
      <c r="D35" s="2">
        <f t="shared" si="6"/>
        <v>3.3333333333333333E-2</v>
      </c>
      <c r="E35" s="1">
        <v>4</v>
      </c>
      <c r="F35" s="1">
        <f t="shared" ref="F35:F41" si="7">(E35/2)*0.001</f>
        <v>2E-3</v>
      </c>
      <c r="G35" s="1">
        <f t="shared" ref="G35:G41" si="8">C35*0.001/(3.14159*(F35*F35))</f>
        <v>2.6525846254073047</v>
      </c>
      <c r="H35" s="3">
        <v>10</v>
      </c>
      <c r="I35" s="1">
        <v>10574</v>
      </c>
      <c r="J35" s="1">
        <v>3526</v>
      </c>
      <c r="M35" t="s">
        <v>28</v>
      </c>
      <c r="O35" t="s">
        <v>29</v>
      </c>
      <c r="T35" t="s">
        <v>23</v>
      </c>
    </row>
    <row r="36" spans="1:20" x14ac:dyDescent="0.25">
      <c r="A36" s="1"/>
      <c r="B36" s="1">
        <v>3</v>
      </c>
      <c r="C36" s="1">
        <f t="shared" si="5"/>
        <v>0.05</v>
      </c>
      <c r="D36" s="2">
        <f t="shared" si="6"/>
        <v>0.05</v>
      </c>
      <c r="E36" s="1">
        <v>4</v>
      </c>
      <c r="F36" s="1">
        <f t="shared" si="7"/>
        <v>2E-3</v>
      </c>
      <c r="G36" s="1">
        <f t="shared" si="8"/>
        <v>3.978876938110957</v>
      </c>
      <c r="H36" s="3">
        <v>10</v>
      </c>
      <c r="I36" s="1">
        <v>15861</v>
      </c>
      <c r="J36" s="1">
        <v>7600</v>
      </c>
      <c r="M36" t="s">
        <v>27</v>
      </c>
      <c r="O36" t="s">
        <v>30</v>
      </c>
      <c r="T36" t="s">
        <v>26</v>
      </c>
    </row>
    <row r="37" spans="1:20" x14ac:dyDescent="0.25">
      <c r="A37" s="1"/>
      <c r="B37" s="1">
        <v>4</v>
      </c>
      <c r="C37" s="1">
        <f t="shared" si="5"/>
        <v>6.6666666666666666E-2</v>
      </c>
      <c r="D37" s="2">
        <f t="shared" si="6"/>
        <v>6.6666666666666666E-2</v>
      </c>
      <c r="E37" s="1">
        <v>4</v>
      </c>
      <c r="F37" s="1">
        <f t="shared" si="7"/>
        <v>2E-3</v>
      </c>
      <c r="G37" s="1">
        <f t="shared" si="8"/>
        <v>5.3051692508146093</v>
      </c>
      <c r="H37" s="3">
        <v>10</v>
      </c>
      <c r="I37" s="1">
        <v>21149</v>
      </c>
      <c r="J37" s="1">
        <v>13189</v>
      </c>
    </row>
    <row r="38" spans="1:20" x14ac:dyDescent="0.25">
      <c r="A38" s="1"/>
      <c r="B38" s="1">
        <v>5</v>
      </c>
      <c r="C38" s="1">
        <f t="shared" si="5"/>
        <v>8.3333333333333329E-2</v>
      </c>
      <c r="D38" s="2">
        <f t="shared" si="6"/>
        <v>8.3333333333333329E-2</v>
      </c>
      <c r="E38" s="1">
        <v>4</v>
      </c>
      <c r="F38" s="1">
        <f t="shared" si="7"/>
        <v>2E-3</v>
      </c>
      <c r="G38" s="1">
        <f t="shared" si="8"/>
        <v>6.6314615635182612</v>
      </c>
      <c r="H38" s="3">
        <v>10</v>
      </c>
      <c r="I38" s="1">
        <v>26436</v>
      </c>
      <c r="J38" s="1">
        <v>20291</v>
      </c>
    </row>
    <row r="39" spans="1:20" x14ac:dyDescent="0.25">
      <c r="A39" s="1"/>
      <c r="B39" s="1">
        <v>7.5</v>
      </c>
      <c r="C39" s="1">
        <f t="shared" si="5"/>
        <v>0.125</v>
      </c>
      <c r="D39" s="2">
        <f t="shared" si="6"/>
        <v>0.125</v>
      </c>
      <c r="E39" s="1">
        <v>4</v>
      </c>
      <c r="F39" s="1">
        <f t="shared" si="7"/>
        <v>2E-3</v>
      </c>
      <c r="G39" s="1">
        <f t="shared" si="8"/>
        <v>9.9471923452773918</v>
      </c>
      <c r="H39" s="3">
        <v>10</v>
      </c>
      <c r="I39" s="1">
        <v>39654</v>
      </c>
      <c r="J39" s="1">
        <v>44661</v>
      </c>
    </row>
    <row r="40" spans="1:20" x14ac:dyDescent="0.25">
      <c r="A40" s="1"/>
      <c r="B40" s="1">
        <v>10</v>
      </c>
      <c r="C40" s="1">
        <f t="shared" si="5"/>
        <v>0.16666666666666666</v>
      </c>
      <c r="D40" s="2">
        <f t="shared" si="6"/>
        <v>0.16666666666666666</v>
      </c>
      <c r="E40" s="1">
        <v>4</v>
      </c>
      <c r="F40" s="1">
        <f t="shared" si="7"/>
        <v>2E-3</v>
      </c>
      <c r="G40" s="1">
        <f t="shared" si="8"/>
        <v>13.262923127036522</v>
      </c>
      <c r="H40" s="3">
        <v>10</v>
      </c>
      <c r="I40" s="1">
        <v>52871</v>
      </c>
      <c r="J40" s="1">
        <v>78477</v>
      </c>
    </row>
    <row r="41" spans="1:20" x14ac:dyDescent="0.25">
      <c r="A41" s="6" t="s">
        <v>25</v>
      </c>
      <c r="B41" s="7">
        <v>0.1</v>
      </c>
      <c r="C41" s="7">
        <f t="shared" si="5"/>
        <v>1.6666666666666668E-3</v>
      </c>
      <c r="D41" s="8">
        <f t="shared" si="6"/>
        <v>1.6666666666666668E-3</v>
      </c>
      <c r="E41" s="7">
        <v>4</v>
      </c>
      <c r="F41" s="7">
        <f t="shared" si="7"/>
        <v>2E-3</v>
      </c>
      <c r="G41" s="7">
        <f t="shared" si="8"/>
        <v>0.13262923127036524</v>
      </c>
      <c r="H41" s="9">
        <v>10</v>
      </c>
      <c r="I41" s="6"/>
      <c r="J41" s="7">
        <f>759.06*(B41)^2+258.77*(B41)</f>
        <v>33.467599999999997</v>
      </c>
    </row>
    <row r="52" spans="1:6" x14ac:dyDescent="0.25">
      <c r="D52" s="15" t="s">
        <v>33</v>
      </c>
    </row>
    <row r="53" spans="1:6" x14ac:dyDescent="0.25">
      <c r="F53" t="s">
        <v>31</v>
      </c>
    </row>
    <row r="54" spans="1:6" x14ac:dyDescent="0.25">
      <c r="F54" t="s">
        <v>32</v>
      </c>
    </row>
    <row r="55" spans="1:6" x14ac:dyDescent="0.25">
      <c r="A55" t="s">
        <v>14</v>
      </c>
    </row>
    <row r="56" spans="1:6" x14ac:dyDescent="0.25">
      <c r="A56" t="s">
        <v>13</v>
      </c>
      <c r="D56" t="s">
        <v>15</v>
      </c>
      <c r="E56" t="s">
        <v>16</v>
      </c>
    </row>
  </sheetData>
  <mergeCells count="2">
    <mergeCell ref="D5:D6"/>
    <mergeCell ref="C5:C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Ian Crotty</cp:lastModifiedBy>
  <cp:lastPrinted>2014-10-28T11:26:02Z</cp:lastPrinted>
  <dcterms:created xsi:type="dcterms:W3CDTF">2014-10-03T10:11:46Z</dcterms:created>
  <dcterms:modified xsi:type="dcterms:W3CDTF">2014-12-04T11:04:12Z</dcterms:modified>
</cp:coreProperties>
</file>