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Cables\PowerLoss\"/>
    </mc:Choice>
  </mc:AlternateContent>
  <bookViews>
    <workbookView xWindow="0" yWindow="0" windowWidth="16215" windowHeight="58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K20" i="1"/>
  <c r="L20" i="1" s="1"/>
  <c r="J20" i="1"/>
  <c r="I20" i="1"/>
  <c r="I18" i="1"/>
  <c r="H20" i="1"/>
  <c r="H18" i="1"/>
  <c r="O20" i="1" l="1"/>
  <c r="N12" i="1"/>
  <c r="M12" i="1"/>
  <c r="J12" i="1"/>
  <c r="K12" i="1" s="1"/>
  <c r="I12" i="1"/>
  <c r="H12" i="1"/>
  <c r="J18" i="1"/>
  <c r="K18" i="1" s="1"/>
  <c r="L18" i="1"/>
  <c r="L12" i="1" l="1"/>
  <c r="O12" i="1"/>
  <c r="M18" i="1"/>
  <c r="N18" i="1" s="1"/>
  <c r="O18" i="1" s="1"/>
  <c r="H16" i="1"/>
  <c r="M14" i="1"/>
  <c r="N14" i="1" s="1"/>
  <c r="M16" i="1"/>
  <c r="N16" i="1" s="1"/>
  <c r="J14" i="1"/>
  <c r="K14" i="1" s="1"/>
  <c r="L14" i="1" s="1"/>
  <c r="J16" i="1"/>
  <c r="K16" i="1" s="1"/>
  <c r="L16" i="1" s="1"/>
  <c r="I14" i="1"/>
  <c r="I16" i="1"/>
  <c r="H14" i="1"/>
  <c r="O14" i="1" l="1"/>
  <c r="O16" i="1"/>
</calcChain>
</file>

<file path=xl/sharedStrings.xml><?xml version="1.0" encoding="utf-8"?>
<sst xmlns="http://schemas.openxmlformats.org/spreadsheetml/2006/main" count="55" uniqueCount="49">
  <si>
    <t>Cable Volt drop and Power Lose</t>
  </si>
  <si>
    <t>Cable type</t>
  </si>
  <si>
    <t>Cable section</t>
  </si>
  <si>
    <t>Cable Length</t>
  </si>
  <si>
    <t>[m]</t>
  </si>
  <si>
    <t>[mm2]</t>
  </si>
  <si>
    <t>[Ohm/km]</t>
  </si>
  <si>
    <t>[V]</t>
  </si>
  <si>
    <t>Voltage drop</t>
  </si>
  <si>
    <t>Power Lose</t>
  </si>
  <si>
    <t>[W]</t>
  </si>
  <si>
    <t>cable</t>
  </si>
  <si>
    <t>Power lose</t>
  </si>
  <si>
    <t>Station</t>
  </si>
  <si>
    <t>CMS</t>
  </si>
  <si>
    <t>SCEM</t>
  </si>
  <si>
    <t>04.08.82.040.2</t>
  </si>
  <si>
    <t>04.21.51.102.4</t>
  </si>
  <si>
    <t>Power</t>
  </si>
  <si>
    <t>Sense</t>
  </si>
  <si>
    <t>Power lose = I^2 X R</t>
  </si>
  <si>
    <t>[Watts}</t>
  </si>
  <si>
    <t xml:space="preserve">Current  = </t>
  </si>
  <si>
    <t>[Amps]</t>
  </si>
  <si>
    <t>Voltage =</t>
  </si>
  <si>
    <t>[Volts]</t>
  </si>
  <si>
    <t>Power per FEB</t>
  </si>
  <si>
    <t>Power FEB per Station</t>
  </si>
  <si>
    <t>Percent power lose Cable wrt FEB</t>
  </si>
  <si>
    <t>[%]</t>
  </si>
  <si>
    <t>https://www.electricalengineeringtoolbox.com/2016/01/resistance-and-reactance-per-km-of.html</t>
  </si>
  <si>
    <t>REF;</t>
  </si>
  <si>
    <t>Resistance for cable length</t>
  </si>
  <si>
    <t>[Ohm]</t>
  </si>
  <si>
    <t>http://www.epanorama.net/index/calc_cable_index.html</t>
  </si>
  <si>
    <t>https://www.owenduffy.net/calc/WireDcResistance.htm</t>
  </si>
  <si>
    <t>http://mustcalculate.com/electronics/wireproperties.php?mat=cu&amp;l=15&amp;area=4&amp;areae=mm2&amp;i=3&amp;temp=25</t>
  </si>
  <si>
    <t>Good</t>
  </si>
  <si>
    <t>Temperature of cable</t>
  </si>
  <si>
    <t>[deg. Celsuis]</t>
  </si>
  <si>
    <t>20 ?</t>
  </si>
  <si>
    <t>04.21.60.300.9</t>
  </si>
  <si>
    <t>25 ?</t>
  </si>
  <si>
    <t>ProfiBus</t>
  </si>
  <si>
    <t>Ian 5 July 2018</t>
  </si>
  <si>
    <t>Attention the voltage drop and power lose are in both conducters</t>
  </si>
  <si>
    <t>Resistance per length</t>
  </si>
  <si>
    <t>Two cables per chamber</t>
  </si>
  <si>
    <t>RPC LB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</si>
</sst>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73426</xdr:colOff>
      <xdr:row>28</xdr:row>
      <xdr:rowOff>19050</xdr:rowOff>
    </xdr:from>
    <xdr:to>
      <xdr:col>13</xdr:col>
      <xdr:colOff>166713</xdr:colOff>
      <xdr:row>52</xdr:row>
      <xdr:rowOff>85725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026" y="5543550"/>
          <a:ext cx="8703887" cy="463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stcalculate.com/electronics/wireproperties.php?mat=cu&amp;l=15&amp;area=4&amp;areae=mm2&amp;i=3&amp;temp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workbookViewId="0">
      <selection activeCell="M4" sqref="M4"/>
    </sheetView>
  </sheetViews>
  <sheetFormatPr defaultRowHeight="15" x14ac:dyDescent="0.25"/>
  <cols>
    <col min="3" max="3" width="13.5703125" customWidth="1"/>
    <col min="4" max="4" width="13" customWidth="1"/>
    <col min="5" max="5" width="6.85546875" customWidth="1"/>
    <col min="6" max="8" width="13.5703125" customWidth="1"/>
    <col min="9" max="9" width="9.28515625" customWidth="1"/>
    <col min="14" max="14" width="11.28515625" customWidth="1"/>
    <col min="15" max="15" width="14.5703125" customWidth="1"/>
  </cols>
  <sheetData>
    <row r="2" spans="1:15" ht="26.25" x14ac:dyDescent="0.4">
      <c r="D2" s="7" t="s">
        <v>0</v>
      </c>
      <c r="E2" s="7"/>
      <c r="F2" s="7"/>
      <c r="L2" t="s">
        <v>24</v>
      </c>
      <c r="M2" s="2">
        <v>5</v>
      </c>
      <c r="N2" t="s">
        <v>25</v>
      </c>
    </row>
    <row r="3" spans="1:15" x14ac:dyDescent="0.25">
      <c r="I3" t="s">
        <v>44</v>
      </c>
      <c r="L3" t="s">
        <v>22</v>
      </c>
      <c r="M3" s="2">
        <v>3</v>
      </c>
      <c r="N3" t="s">
        <v>23</v>
      </c>
    </row>
    <row r="4" spans="1:15" x14ac:dyDescent="0.25">
      <c r="D4" s="8"/>
      <c r="G4" t="s">
        <v>47</v>
      </c>
      <c r="L4" t="s">
        <v>20</v>
      </c>
      <c r="N4" t="s">
        <v>21</v>
      </c>
    </row>
    <row r="5" spans="1:15" x14ac:dyDescent="0.25">
      <c r="D5" s="8"/>
      <c r="L5" t="s">
        <v>45</v>
      </c>
    </row>
    <row r="7" spans="1:15" ht="30" x14ac:dyDescent="0.25">
      <c r="C7" s="1" t="s">
        <v>1</v>
      </c>
      <c r="D7" s="1" t="s">
        <v>2</v>
      </c>
      <c r="E7" s="11" t="s">
        <v>3</v>
      </c>
      <c r="F7" s="10" t="s">
        <v>46</v>
      </c>
      <c r="G7" s="5" t="s">
        <v>38</v>
      </c>
      <c r="H7" s="5" t="s">
        <v>32</v>
      </c>
      <c r="I7" s="10" t="s">
        <v>8</v>
      </c>
      <c r="J7" s="10" t="s">
        <v>9</v>
      </c>
      <c r="K7" s="10" t="s">
        <v>12</v>
      </c>
      <c r="L7" s="10" t="s">
        <v>12</v>
      </c>
      <c r="M7" s="13" t="s">
        <v>26</v>
      </c>
      <c r="N7" s="9" t="s">
        <v>27</v>
      </c>
      <c r="O7" s="10" t="s">
        <v>28</v>
      </c>
    </row>
    <row r="8" spans="1:15" x14ac:dyDescent="0.25">
      <c r="E8" s="12"/>
      <c r="F8" s="10"/>
      <c r="G8" s="5"/>
      <c r="H8" s="5"/>
      <c r="I8" s="10"/>
      <c r="J8" s="13"/>
      <c r="K8" s="13"/>
      <c r="L8" s="10"/>
      <c r="M8" s="14"/>
      <c r="N8" s="9"/>
      <c r="O8" s="10"/>
    </row>
    <row r="9" spans="1:15" x14ac:dyDescent="0.25">
      <c r="J9" s="1" t="s">
        <v>11</v>
      </c>
      <c r="K9" s="1" t="s">
        <v>13</v>
      </c>
      <c r="L9" s="1" t="s">
        <v>14</v>
      </c>
      <c r="O9" s="10"/>
    </row>
    <row r="10" spans="1:15" x14ac:dyDescent="0.25">
      <c r="D10" s="1" t="s">
        <v>5</v>
      </c>
      <c r="E10" s="1" t="s">
        <v>4</v>
      </c>
      <c r="F10" s="3" t="s">
        <v>6</v>
      </c>
      <c r="G10" s="3" t="s">
        <v>39</v>
      </c>
      <c r="H10" s="3" t="s">
        <v>33</v>
      </c>
      <c r="I10" s="3" t="s">
        <v>7</v>
      </c>
      <c r="J10" s="3" t="s">
        <v>10</v>
      </c>
      <c r="K10" s="3" t="s">
        <v>10</v>
      </c>
      <c r="L10" s="3" t="s">
        <v>10</v>
      </c>
      <c r="M10" s="4" t="s">
        <v>10</v>
      </c>
      <c r="N10" s="4" t="s">
        <v>10</v>
      </c>
      <c r="O10" s="4" t="s">
        <v>29</v>
      </c>
    </row>
    <row r="11" spans="1:15" x14ac:dyDescent="0.25"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t="s">
        <v>18</v>
      </c>
      <c r="B12" t="s">
        <v>15</v>
      </c>
      <c r="C12" t="s">
        <v>16</v>
      </c>
      <c r="D12" s="3">
        <v>4</v>
      </c>
      <c r="E12" s="3">
        <v>15</v>
      </c>
      <c r="F12" s="3">
        <v>5.7</v>
      </c>
      <c r="G12" s="3" t="s">
        <v>40</v>
      </c>
      <c r="H12" s="3">
        <f>E12*F12/1000</f>
        <v>8.5500000000000007E-2</v>
      </c>
      <c r="I12" s="3">
        <f>M$3*H12*2</f>
        <v>0.51300000000000001</v>
      </c>
      <c r="J12" s="3">
        <f>M$3*M$3*H12*2</f>
        <v>1.5390000000000001</v>
      </c>
      <c r="K12" s="3">
        <f>J12*2*18</f>
        <v>55.404000000000003</v>
      </c>
      <c r="L12" s="3">
        <f>K12*4</f>
        <v>221.61600000000001</v>
      </c>
      <c r="M12" s="3">
        <f>M$2*M$3</f>
        <v>15</v>
      </c>
      <c r="N12" s="3">
        <f>M12*2*18</f>
        <v>540</v>
      </c>
      <c r="O12" s="3">
        <f>(K12/N12)*100</f>
        <v>10.260000000000002</v>
      </c>
    </row>
    <row r="13" spans="1:15" x14ac:dyDescent="0.2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25">
      <c r="A14" t="s">
        <v>19</v>
      </c>
      <c r="B14" t="s">
        <v>15</v>
      </c>
      <c r="C14" t="s">
        <v>17</v>
      </c>
      <c r="D14" s="3">
        <v>0.5</v>
      </c>
      <c r="E14" s="3">
        <v>15</v>
      </c>
      <c r="F14" s="3"/>
      <c r="G14" s="3"/>
      <c r="H14" s="3">
        <f t="shared" ref="H14" si="0">E14*F14/1000</f>
        <v>0</v>
      </c>
      <c r="I14" s="3">
        <f t="shared" ref="I14:I18" si="1">M$3*H14*2</f>
        <v>0</v>
      </c>
      <c r="J14" s="3">
        <f t="shared" ref="J14:J16" si="2">M$3*M$3*H14*2</f>
        <v>0</v>
      </c>
      <c r="K14" s="3">
        <f t="shared" ref="K14" si="3">J14*2*18</f>
        <v>0</v>
      </c>
      <c r="L14" s="3">
        <f t="shared" ref="L14:L16" si="4">K14*4</f>
        <v>0</v>
      </c>
      <c r="M14" s="3">
        <f t="shared" ref="M14:M18" si="5">M$2*M$3</f>
        <v>15</v>
      </c>
      <c r="N14" s="3">
        <f t="shared" ref="N14:N20" si="6">M14*2*18</f>
        <v>540</v>
      </c>
      <c r="O14" s="3">
        <f t="shared" ref="O14:O18" si="7">(K14/N14)*100</f>
        <v>0</v>
      </c>
    </row>
    <row r="15" spans="1:15" x14ac:dyDescent="0.2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5">
      <c r="D16" s="3">
        <v>1.5</v>
      </c>
      <c r="E16" s="3">
        <v>15</v>
      </c>
      <c r="F16" s="3">
        <v>11.4</v>
      </c>
      <c r="G16" s="3">
        <v>25</v>
      </c>
      <c r="H16" s="3">
        <f>E16*F16/1000</f>
        <v>0.17100000000000001</v>
      </c>
      <c r="I16" s="3">
        <f t="shared" si="1"/>
        <v>1.026</v>
      </c>
      <c r="J16" s="3">
        <f t="shared" si="2"/>
        <v>3.0780000000000003</v>
      </c>
      <c r="K16" s="3">
        <f>J16*2*18</f>
        <v>110.80800000000001</v>
      </c>
      <c r="L16" s="3">
        <f t="shared" si="4"/>
        <v>443.23200000000003</v>
      </c>
      <c r="M16" s="3">
        <f t="shared" si="5"/>
        <v>15</v>
      </c>
      <c r="N16" s="3">
        <f t="shared" si="6"/>
        <v>540</v>
      </c>
      <c r="O16" s="3">
        <f t="shared" si="7"/>
        <v>20.520000000000003</v>
      </c>
    </row>
    <row r="17" spans="2:15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x14ac:dyDescent="0.25">
      <c r="B18" t="s">
        <v>43</v>
      </c>
      <c r="C18" t="s">
        <v>41</v>
      </c>
      <c r="D18" s="3">
        <v>0.88</v>
      </c>
      <c r="E18" s="3">
        <v>15</v>
      </c>
      <c r="F18" s="3">
        <v>20</v>
      </c>
      <c r="G18" s="3" t="s">
        <v>42</v>
      </c>
      <c r="H18" s="3">
        <f>E18*F18/1000</f>
        <v>0.3</v>
      </c>
      <c r="I18" s="3">
        <f>M$3*H18*2</f>
        <v>1.7999999999999998</v>
      </c>
      <c r="J18" s="3">
        <f>M$3*M$3*H18*2</f>
        <v>5.3999999999999995</v>
      </c>
      <c r="K18" s="3">
        <f>J18*2*18</f>
        <v>194.39999999999998</v>
      </c>
      <c r="L18" s="3">
        <f>K18*4</f>
        <v>777.59999999999991</v>
      </c>
      <c r="M18" s="3">
        <f t="shared" si="5"/>
        <v>15</v>
      </c>
      <c r="N18" s="3">
        <f t="shared" si="6"/>
        <v>540</v>
      </c>
      <c r="O18" s="3">
        <f>(K18/N18)*100</f>
        <v>35.999999999999993</v>
      </c>
    </row>
    <row r="19" spans="2:15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25">
      <c r="C20" t="s">
        <v>48</v>
      </c>
      <c r="D20" s="3">
        <v>2.5</v>
      </c>
      <c r="E20" s="3">
        <v>30</v>
      </c>
      <c r="F20" s="3">
        <v>7</v>
      </c>
      <c r="G20" s="3">
        <v>25</v>
      </c>
      <c r="H20" s="3">
        <f t="shared" ref="H19:H20" si="8">E20*F20/1000</f>
        <v>0.21</v>
      </c>
      <c r="I20" s="3">
        <f t="shared" ref="I19:I20" si="9">M$3*H20*2</f>
        <v>1.26</v>
      </c>
      <c r="J20" s="3">
        <f t="shared" ref="J19:J20" si="10">M$3*M$3*H20*2</f>
        <v>3.78</v>
      </c>
      <c r="K20" s="3">
        <f t="shared" ref="K19:K20" si="11">J20*2*18</f>
        <v>136.07999999999998</v>
      </c>
      <c r="L20" s="3">
        <f t="shared" ref="L19:L20" si="12">K20*4</f>
        <v>544.31999999999994</v>
      </c>
      <c r="M20" s="3">
        <v>15</v>
      </c>
      <c r="N20" s="3">
        <f t="shared" si="6"/>
        <v>540</v>
      </c>
      <c r="O20" s="3">
        <f t="shared" ref="O19:O20" si="13">(K20/N20)*100</f>
        <v>25.199999999999996</v>
      </c>
    </row>
    <row r="21" spans="2:15" x14ac:dyDescent="0.25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x14ac:dyDescent="0.25"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25">
      <c r="B23" t="s">
        <v>31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25">
      <c r="C24" t="s">
        <v>34</v>
      </c>
    </row>
    <row r="25" spans="2:15" x14ac:dyDescent="0.25">
      <c r="C25" t="s">
        <v>30</v>
      </c>
    </row>
    <row r="26" spans="2:15" x14ac:dyDescent="0.25">
      <c r="C26" t="s">
        <v>35</v>
      </c>
    </row>
    <row r="27" spans="2:15" x14ac:dyDescent="0.25">
      <c r="B27" t="s">
        <v>37</v>
      </c>
      <c r="C27" s="15" t="s">
        <v>36</v>
      </c>
    </row>
  </sheetData>
  <mergeCells count="9">
    <mergeCell ref="N7:N8"/>
    <mergeCell ref="O7:O9"/>
    <mergeCell ref="E7:E8"/>
    <mergeCell ref="F7:F8"/>
    <mergeCell ref="J7:J8"/>
    <mergeCell ref="I7:I8"/>
    <mergeCell ref="K7:K8"/>
    <mergeCell ref="L7:L8"/>
    <mergeCell ref="M7:M8"/>
  </mergeCells>
  <hyperlinks>
    <hyperlink ref="C27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2018-07-05T13:37:22Z</dcterms:created>
  <dcterms:modified xsi:type="dcterms:W3CDTF">2018-07-19T15:57:13Z</dcterms:modified>
</cp:coreProperties>
</file>